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Лист1!$A$1:$N$107</definedName>
  </definedNames>
  <calcPr calcId="144525" refMode="R1C1"/>
</workbook>
</file>

<file path=xl/sharedStrings.xml><?xml version="1.0" encoding="utf-8"?>
<sst xmlns="http://schemas.openxmlformats.org/spreadsheetml/2006/main" count="93">
  <si>
    <t>Приложение</t>
  </si>
  <si>
    <t>Основные показатели уточненного прогноза социально-экономического развития</t>
  </si>
  <si>
    <t>муниципального района  "Город Валуйки и Валуйский район" на 2019-2021 годы</t>
  </si>
  <si>
    <t>Показатели</t>
  </si>
  <si>
    <t>Единица измерения</t>
  </si>
  <si>
    <t>отчет</t>
  </si>
  <si>
    <t>оценка</t>
  </si>
  <si>
    <t>прогноз</t>
  </si>
  <si>
    <t>консерва-тивный вариант</t>
  </si>
  <si>
    <t>базовый вариант</t>
  </si>
  <si>
    <t>целевой вариант</t>
  </si>
  <si>
    <t>Промышленное производство</t>
  </si>
  <si>
    <t>Индекс промышленного производства</t>
  </si>
  <si>
    <t>в % к предыдущему году                                                  (в сопоставимых ценах)</t>
  </si>
  <si>
    <t>Объем отгруженных товаров собственного производства, выполненных работ и услуг собственными силами по промышленным видам экономической деятельности - всего</t>
  </si>
  <si>
    <t>млн рублей</t>
  </si>
  <si>
    <t>в % к предыдущему году                                                  (в действующих ценах)</t>
  </si>
  <si>
    <t>в том числе:</t>
  </si>
  <si>
    <t>Добыча полезных ископаемых</t>
  </si>
  <si>
    <t>Обрабатывающие производства</t>
  </si>
  <si>
    <t xml:space="preserve">Обеспечение электрической энергией, газом и паром; кондиционирование воздуха </t>
  </si>
  <si>
    <t xml:space="preserve">Водоснабжение; водоотведение, организация сбора и утилизации отходов, деятельность по ликвидации загрязнений </t>
  </si>
  <si>
    <t>Сельское хозяйство</t>
  </si>
  <si>
    <t>Объем производства продукции сельского хозяйства</t>
  </si>
  <si>
    <t>Производство основных видов продукции сельского хозяйства (все категории хозяйств):</t>
  </si>
  <si>
    <t>Культуры зерновые</t>
  </si>
  <si>
    <t>тыс. тонн</t>
  </si>
  <si>
    <t>в % к предыдущему году</t>
  </si>
  <si>
    <t>Сахарная свекла</t>
  </si>
  <si>
    <t>Семена и плоды масличных культур</t>
  </si>
  <si>
    <t>в том числе семена подсолнечника</t>
  </si>
  <si>
    <t>Скот и птица на убой (в живом весе)</t>
  </si>
  <si>
    <t>птица</t>
  </si>
  <si>
    <t>свиньи</t>
  </si>
  <si>
    <t>Молоко</t>
  </si>
  <si>
    <t>Яйца</t>
  </si>
  <si>
    <t>млн штук</t>
  </si>
  <si>
    <t>Инвестиции</t>
  </si>
  <si>
    <t>Объем инвестиции в основной капитал                                                                        (за счет всех источников финансирования)</t>
  </si>
  <si>
    <t>в 2 р</t>
  </si>
  <si>
    <t>Строительство</t>
  </si>
  <si>
    <t>Объем выполненных работ по виду деятельности «Строительство»</t>
  </si>
  <si>
    <t>Строительство жилых домов</t>
  </si>
  <si>
    <t>кв. метров</t>
  </si>
  <si>
    <t>населением</t>
  </si>
  <si>
    <t>Потребительский рынок</t>
  </si>
  <si>
    <t>Оборот розничной торговли</t>
  </si>
  <si>
    <t>Оборот общественного питания</t>
  </si>
  <si>
    <t>Объем платных услуг населению</t>
  </si>
  <si>
    <t>Малое и среднее предпринимательство</t>
  </si>
  <si>
    <t>Количество малых и средних предприятий (включая микропредприятия)</t>
  </si>
  <si>
    <t>единиц</t>
  </si>
  <si>
    <t>Среднесписочная численность работников малых и средних предприятий</t>
  </si>
  <si>
    <t>человек</t>
  </si>
  <si>
    <t>малых предприятий</t>
  </si>
  <si>
    <t>средних предприятий</t>
  </si>
  <si>
    <t>Оборот малых и средних предприятий</t>
  </si>
  <si>
    <t>Численность индивидуальных предпринимателей                                               на конец отчетного периода</t>
  </si>
  <si>
    <t>Численность работающих у индивидуальных предпринимателей по найму на конец периода</t>
  </si>
  <si>
    <t xml:space="preserve">Выручка индивидуальных предпринимателей                                              </t>
  </si>
  <si>
    <t>Финансы</t>
  </si>
  <si>
    <t>Прибыль прибыльных организаций – всего (по бухгалтерскому учету)</t>
  </si>
  <si>
    <t>Прибыль для целей налогообложения - всего</t>
  </si>
  <si>
    <t>Бюджетный баланс</t>
  </si>
  <si>
    <t>Собственные доходы  бюджета муниципального района (городского округа)</t>
  </si>
  <si>
    <t>тыс. рублей</t>
  </si>
  <si>
    <t>Расходы бюджета муниципального района (городского округа)</t>
  </si>
  <si>
    <t>Дефицит (-), профицит (+) бюджета</t>
  </si>
  <si>
    <t>Население</t>
  </si>
  <si>
    <t>Численность населения - всего</t>
  </si>
  <si>
    <t>на 1 января</t>
  </si>
  <si>
    <t>тыс. человек</t>
  </si>
  <si>
    <t>среднегодовая</t>
  </si>
  <si>
    <t>Численность населения трудоспособного возраста</t>
  </si>
  <si>
    <t>Коэффициент рождаемости</t>
  </si>
  <si>
    <t>человек                            на 1000 населения</t>
  </si>
  <si>
    <t>Коэффициент смертности</t>
  </si>
  <si>
    <t>Коэффициент естественной убыли населения</t>
  </si>
  <si>
    <t>человек                               на 1000 населения</t>
  </si>
  <si>
    <t>Коэффициент миграционного прироста</t>
  </si>
  <si>
    <t>человек                                на 1000 населения</t>
  </si>
  <si>
    <t>Уровень жизни населения</t>
  </si>
  <si>
    <t>Среднесписочная численность работников   (по полному кругу организаций)</t>
  </si>
  <si>
    <t>в том числе бюджетных организаций</t>
  </si>
  <si>
    <t>Фонд начисленной заработной платы работников организаций</t>
  </si>
  <si>
    <t>Среднемесячная номинальная начисленная заработная плата работников организаций – всего</t>
  </si>
  <si>
    <t>рублей</t>
  </si>
  <si>
    <t>Численность официально зарегистрированных безработных                                 на конец года</t>
  </si>
  <si>
    <t>Уровень безработицы, % к экономически активному населению</t>
  </si>
  <si>
    <t>%</t>
  </si>
  <si>
    <t xml:space="preserve">Начальник управления                                   экономического развития                                                                                  </t>
  </si>
  <si>
    <t xml:space="preserve"> Е.А. Каверина</t>
  </si>
  <si>
    <t>Корякина Л.А.  8(47236) 3-76-61</t>
  </si>
</sst>
</file>

<file path=xl/styles.xml><?xml version="1.0" encoding="utf-8"?>
<styleSheet xmlns="http://schemas.openxmlformats.org/spreadsheetml/2006/main">
  <numFmts count="6">
    <numFmt numFmtId="176" formatCode="#,##0.0"/>
    <numFmt numFmtId="177" formatCode="0.0"/>
    <numFmt numFmtId="42" formatCode="_(&quot;$&quot;* #,##0_);_(&quot;$&quot;* \(#,##0\);_(&quot;$&quot;* &quot;-&quot;_);_(@_)"/>
    <numFmt numFmtId="178" formatCode="_ * #,##0_ ;_ * \-#,##0_ ;_ * &quot;-&quot;_ ;_ @_ "/>
    <numFmt numFmtId="44" formatCode="_(&quot;$&quot;* #,##0.00_);_(&quot;$&quot;* \(#,##0.00\);_(&quot;$&quot;* &quot;-&quot;??_);_(@_)"/>
    <numFmt numFmtId="179" formatCode="_ * #,##0.00_ ;_ * \-#,##0.00_ ;_ * &quot;-&quot;??_ ;_ @_ "/>
  </numFmts>
  <fonts count="38">
    <font>
      <sz val="11"/>
      <color theme="1"/>
      <name val="Calibri"/>
      <charset val="134"/>
      <scheme val="minor"/>
    </font>
    <font>
      <sz val="8"/>
      <name val="Arial Cyr"/>
      <charset val="204"/>
    </font>
    <font>
      <sz val="11"/>
      <color indexed="8"/>
      <name val="Times New Roman"/>
      <charset val="204"/>
    </font>
    <font>
      <b/>
      <sz val="14"/>
      <color indexed="8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8"/>
      <color indexed="8"/>
      <name val="Times New Roman"/>
      <charset val="204"/>
    </font>
    <font>
      <sz val="12"/>
      <color indexed="8"/>
      <name val="Times New Roman"/>
      <charset val="204"/>
    </font>
    <font>
      <b/>
      <sz val="8"/>
      <color indexed="8"/>
      <name val="Times New Roman"/>
      <charset val="204"/>
    </font>
    <font>
      <sz val="12"/>
      <name val="Calibri"/>
      <charset val="134"/>
    </font>
    <font>
      <sz val="12"/>
      <color indexed="8"/>
      <name val="Calibri"/>
      <charset val="134"/>
    </font>
    <font>
      <sz val="12"/>
      <name val="Times New Roman"/>
      <charset val="204"/>
    </font>
    <font>
      <sz val="11"/>
      <color indexed="8"/>
      <name val="Calibri"/>
      <charset val="204"/>
    </font>
    <font>
      <b/>
      <sz val="12"/>
      <color indexed="8"/>
      <name val="Times New Roman"/>
      <charset val="204"/>
    </font>
    <font>
      <sz val="10"/>
      <color indexed="8"/>
      <name val="Calibri"/>
      <charset val="13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11" borderId="0" applyNumberFormat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10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9" borderId="17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23" borderId="19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34" fillId="10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 applyFill="1" applyProtection="1"/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Continuous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4" xfId="0" applyFont="1" applyFill="1" applyBorder="1"/>
    <xf numFmtId="0" fontId="8" fillId="0" borderId="4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/>
    <xf numFmtId="0" fontId="10" fillId="0" borderId="4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3" fillId="0" borderId="4" xfId="0" applyFont="1" applyFill="1" applyBorder="1"/>
    <xf numFmtId="177" fontId="12" fillId="0" borderId="4" xfId="0" applyNumberFormat="1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177" fontId="14" fillId="0" borderId="4" xfId="0" applyNumberFormat="1" applyFont="1" applyFill="1" applyBorder="1"/>
    <xf numFmtId="0" fontId="7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right"/>
    </xf>
    <xf numFmtId="177" fontId="10" fillId="0" borderId="4" xfId="0" applyNumberFormat="1" applyFont="1" applyFill="1" applyBorder="1" applyAlignment="1">
      <alignment horizontal="right"/>
    </xf>
    <xf numFmtId="1" fontId="10" fillId="0" borderId="4" xfId="0" applyNumberFormat="1" applyFont="1" applyFill="1" applyBorder="1" applyAlignment="1">
      <alignment horizontal="right"/>
    </xf>
    <xf numFmtId="1" fontId="10" fillId="0" borderId="4" xfId="0" applyNumberFormat="1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" fontId="10" fillId="0" borderId="4" xfId="0" applyNumberFormat="1" applyFont="1" applyFill="1" applyBorder="1"/>
    <xf numFmtId="0" fontId="10" fillId="0" borderId="2" xfId="0" applyFont="1" applyFill="1" applyBorder="1" applyAlignment="1">
      <alignment horizontal="center" wrapText="1"/>
    </xf>
    <xf numFmtId="0" fontId="0" fillId="0" borderId="0" xfId="0" applyBorder="1"/>
    <xf numFmtId="0" fontId="15" fillId="0" borderId="0" xfId="0" applyFont="1" applyBorder="1"/>
    <xf numFmtId="0" fontId="15" fillId="0" borderId="0" xfId="0" applyFont="1"/>
    <xf numFmtId="0" fontId="7" fillId="0" borderId="1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176" fontId="8" fillId="0" borderId="4" xfId="0" applyNumberFormat="1" applyFont="1" applyFill="1" applyBorder="1"/>
    <xf numFmtId="176" fontId="10" fillId="0" borderId="4" xfId="0" applyNumberFormat="1" applyFont="1" applyFill="1" applyBorder="1"/>
    <xf numFmtId="0" fontId="14" fillId="0" borderId="4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2" fontId="14" fillId="0" borderId="4" xfId="0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1" fontId="14" fillId="0" borderId="4" xfId="0" applyNumberFormat="1" applyFont="1" applyFill="1" applyBorder="1"/>
    <xf numFmtId="0" fontId="8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7" fillId="0" borderId="0" xfId="0" applyFont="1" applyFill="1"/>
    <xf numFmtId="0" fontId="13" fillId="0" borderId="0" xfId="0" applyFont="1" applyFill="1"/>
    <xf numFmtId="0" fontId="8" fillId="0" borderId="0" xfId="0" applyFont="1"/>
    <xf numFmtId="0" fontId="2" fillId="0" borderId="0" xfId="0" applyFont="1"/>
    <xf numFmtId="0" fontId="17" fillId="0" borderId="0" xfId="0" applyFont="1"/>
    <xf numFmtId="0" fontId="0" fillId="0" borderId="0" xfId="0" applyFill="1"/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239395</xdr:colOff>
      <xdr:row>102</xdr:row>
      <xdr:rowOff>56515</xdr:rowOff>
    </xdr:from>
    <xdr:to>
      <xdr:col>5</xdr:col>
      <xdr:colOff>297180</xdr:colOff>
      <xdr:row>103</xdr:row>
      <xdr:rowOff>729615</xdr:rowOff>
    </xdr:to>
    <xdr:pic>
      <xdr:nvPicPr>
        <xdr:cNvPr id="2" name="Изображение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2695" y="32646620"/>
          <a:ext cx="1677035" cy="873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34"/>
  <sheetViews>
    <sheetView tabSelected="1" view="pageBreakPreview" zoomScaleNormal="120" zoomScaleSheetLayoutView="100" workbookViewId="0">
      <pane xSplit="5" ySplit="7" topLeftCell="F101" activePane="bottomRight" state="frozen"/>
      <selection/>
      <selection pane="topRight"/>
      <selection pane="bottomLeft"/>
      <selection pane="bottomRight" activeCell="K104" sqref="K104"/>
    </sheetView>
  </sheetViews>
  <sheetFormatPr defaultColWidth="9" defaultRowHeight="15"/>
  <cols>
    <col min="1" max="1" width="27.7142857142857" customWidth="1"/>
    <col min="2" max="2" width="15.1428571428571" customWidth="1"/>
    <col min="3" max="3" width="10.2857142857143" customWidth="1"/>
    <col min="4" max="4" width="10.7142857142857" customWidth="1"/>
    <col min="5" max="5" width="13.5714285714286" customWidth="1"/>
    <col min="6" max="9" width="10.8571428571429" customWidth="1"/>
    <col min="10" max="10" width="11" customWidth="1"/>
    <col min="11" max="11" width="10.8571428571429" customWidth="1"/>
    <col min="12" max="12" width="10.2857142857143" customWidth="1"/>
    <col min="13" max="13" width="10" customWidth="1"/>
    <col min="14" max="14" width="11.1428571428571" customWidth="1"/>
  </cols>
  <sheetData>
    <row r="1" ht="31.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3.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customHeight="1" spans="1:14">
      <c r="A4" s="5" t="s">
        <v>3</v>
      </c>
      <c r="B4" s="6" t="s">
        <v>4</v>
      </c>
      <c r="C4" s="7" t="s">
        <v>5</v>
      </c>
      <c r="D4" s="8"/>
      <c r="E4" s="9" t="s">
        <v>6</v>
      </c>
      <c r="F4" s="7" t="s">
        <v>7</v>
      </c>
      <c r="G4" s="10"/>
      <c r="H4" s="10"/>
      <c r="I4" s="10"/>
      <c r="J4" s="10"/>
      <c r="K4" s="10"/>
      <c r="L4" s="10"/>
      <c r="M4" s="10"/>
      <c r="N4" s="10"/>
    </row>
    <row r="5" s="1" customFormat="1" ht="10.9" customHeight="1" spans="1:14">
      <c r="A5" s="11"/>
      <c r="B5" s="12"/>
      <c r="C5" s="13">
        <v>2016</v>
      </c>
      <c r="D5" s="13">
        <v>2017</v>
      </c>
      <c r="E5" s="13">
        <v>2018</v>
      </c>
      <c r="F5" s="14">
        <v>2019</v>
      </c>
      <c r="G5" s="15"/>
      <c r="H5" s="16"/>
      <c r="I5" s="14">
        <v>2020</v>
      </c>
      <c r="J5" s="42"/>
      <c r="K5" s="43"/>
      <c r="L5" s="14">
        <v>2021</v>
      </c>
      <c r="M5" s="15"/>
      <c r="N5" s="44"/>
    </row>
    <row r="6" s="1" customFormat="1" ht="35.25" customHeight="1" spans="1:14">
      <c r="A6" s="11"/>
      <c r="B6" s="12"/>
      <c r="C6" s="17"/>
      <c r="D6" s="17"/>
      <c r="E6" s="18"/>
      <c r="F6" s="19" t="s">
        <v>8</v>
      </c>
      <c r="G6" s="19" t="s">
        <v>9</v>
      </c>
      <c r="H6" s="19" t="s">
        <v>10</v>
      </c>
      <c r="I6" s="19" t="s">
        <v>8</v>
      </c>
      <c r="J6" s="19" t="s">
        <v>9</v>
      </c>
      <c r="K6" s="19" t="s">
        <v>10</v>
      </c>
      <c r="L6" s="19" t="s">
        <v>8</v>
      </c>
      <c r="M6" s="19" t="s">
        <v>9</v>
      </c>
      <c r="N6" s="19" t="s">
        <v>10</v>
      </c>
    </row>
    <row r="7" ht="27" customHeight="1" spans="1:14">
      <c r="A7" s="20" t="s">
        <v>11</v>
      </c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29.25" customHeight="1" spans="1:14">
      <c r="A8" s="23" t="s">
        <v>12</v>
      </c>
      <c r="B8" s="24" t="s">
        <v>13</v>
      </c>
      <c r="C8" s="25">
        <v>100.5</v>
      </c>
      <c r="D8" s="25">
        <v>100.1</v>
      </c>
      <c r="E8" s="25">
        <v>102.2</v>
      </c>
      <c r="F8" s="25">
        <v>103.6</v>
      </c>
      <c r="G8" s="25">
        <v>103</v>
      </c>
      <c r="H8" s="25">
        <v>104</v>
      </c>
      <c r="I8" s="25">
        <v>103.7</v>
      </c>
      <c r="J8" s="25">
        <v>104</v>
      </c>
      <c r="K8" s="25">
        <v>104.1</v>
      </c>
      <c r="L8" s="26">
        <v>103.8</v>
      </c>
      <c r="M8" s="26">
        <v>104.1</v>
      </c>
      <c r="N8" s="26">
        <v>104</v>
      </c>
    </row>
    <row r="9" ht="30" customHeight="1" spans="1:14">
      <c r="A9" s="23" t="s">
        <v>14</v>
      </c>
      <c r="B9" s="24" t="s">
        <v>15</v>
      </c>
      <c r="C9" s="26">
        <v>33864.6</v>
      </c>
      <c r="D9" s="26">
        <v>30907</v>
      </c>
      <c r="E9" s="26">
        <v>32403</v>
      </c>
      <c r="F9" s="26">
        <v>34710</v>
      </c>
      <c r="G9" s="26">
        <v>33370</v>
      </c>
      <c r="H9" s="26">
        <v>34047</v>
      </c>
      <c r="I9" s="26">
        <v>35254</v>
      </c>
      <c r="J9" s="26">
        <v>34385</v>
      </c>
      <c r="K9" s="26">
        <v>35052</v>
      </c>
      <c r="L9" s="26">
        <v>36984</v>
      </c>
      <c r="M9" s="26">
        <v>35396</v>
      </c>
      <c r="N9" s="26">
        <v>36315</v>
      </c>
    </row>
    <row r="10" ht="28.5" customHeight="1" spans="1:14">
      <c r="A10" s="23"/>
      <c r="B10" s="24" t="s">
        <v>16</v>
      </c>
      <c r="C10" s="26">
        <v>101.5</v>
      </c>
      <c r="D10" s="25">
        <f>D9/C9*100</f>
        <v>91.2663961777195</v>
      </c>
      <c r="E10" s="25">
        <f>E9/D9*100</f>
        <v>104.840327433915</v>
      </c>
      <c r="F10" s="25">
        <f>F9/E9*100</f>
        <v>107.119711137858</v>
      </c>
      <c r="G10" s="25">
        <f>G9/E9*100</f>
        <v>102.98429157794</v>
      </c>
      <c r="H10" s="25">
        <v>105</v>
      </c>
      <c r="I10" s="25">
        <f>I9/F9*100</f>
        <v>101.567271679631</v>
      </c>
      <c r="J10" s="25">
        <f>J9/G9*100</f>
        <v>103.041654180402</v>
      </c>
      <c r="K10" s="25">
        <f>K9/H9*100</f>
        <v>102.951801920874</v>
      </c>
      <c r="L10" s="25">
        <f>L9/I9*100</f>
        <v>104.907244567992</v>
      </c>
      <c r="M10" s="25">
        <f>M9/J9*100</f>
        <v>102.940235567835</v>
      </c>
      <c r="N10" s="25">
        <v>103.6</v>
      </c>
    </row>
    <row r="11" ht="15.75" spans="1:14">
      <c r="A11" s="23" t="s">
        <v>17</v>
      </c>
      <c r="B11" s="24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ht="28.5" customHeight="1" spans="1:14">
      <c r="A12" s="23" t="s">
        <v>18</v>
      </c>
      <c r="B12" s="27" t="s">
        <v>15</v>
      </c>
      <c r="C12" s="26">
        <v>7.1</v>
      </c>
      <c r="D12" s="26">
        <v>6.3</v>
      </c>
      <c r="E12" s="26">
        <v>6.4</v>
      </c>
      <c r="F12" s="26">
        <v>6.9</v>
      </c>
      <c r="G12" s="26">
        <v>6.8</v>
      </c>
      <c r="H12" s="26">
        <v>6.9</v>
      </c>
      <c r="I12" s="26">
        <v>7.4</v>
      </c>
      <c r="J12" s="26">
        <v>7.2</v>
      </c>
      <c r="K12" s="26">
        <v>7.5</v>
      </c>
      <c r="L12" s="26">
        <v>8</v>
      </c>
      <c r="M12" s="26">
        <v>7.6</v>
      </c>
      <c r="N12" s="26">
        <v>8.2</v>
      </c>
    </row>
    <row r="13" ht="39" customHeight="1" spans="1:14">
      <c r="A13" s="23"/>
      <c r="B13" s="24" t="s">
        <v>16</v>
      </c>
      <c r="C13" s="26">
        <v>109.7</v>
      </c>
      <c r="D13" s="26">
        <v>88.7</v>
      </c>
      <c r="E13" s="26">
        <v>101.5</v>
      </c>
      <c r="F13" s="26">
        <v>107.8</v>
      </c>
      <c r="G13" s="26">
        <v>106.2</v>
      </c>
      <c r="H13" s="26">
        <v>107.8</v>
      </c>
      <c r="I13" s="26">
        <v>107.2</v>
      </c>
      <c r="J13" s="26">
        <v>105.8</v>
      </c>
      <c r="K13" s="26">
        <v>108.1</v>
      </c>
      <c r="L13" s="26">
        <v>108.1</v>
      </c>
      <c r="M13" s="26">
        <v>105.5</v>
      </c>
      <c r="N13" s="26">
        <v>108.5</v>
      </c>
    </row>
    <row r="14" ht="31.5" customHeight="1" spans="1:14">
      <c r="A14" s="23" t="s">
        <v>19</v>
      </c>
      <c r="B14" s="27" t="s">
        <v>15</v>
      </c>
      <c r="C14" s="26">
        <v>33138</v>
      </c>
      <c r="D14" s="26">
        <v>30901</v>
      </c>
      <c r="E14" s="26">
        <v>32397</v>
      </c>
      <c r="F14" s="26">
        <v>34686</v>
      </c>
      <c r="G14" s="26">
        <v>33363</v>
      </c>
      <c r="H14" s="26">
        <v>33996</v>
      </c>
      <c r="I14" s="26">
        <v>35036</v>
      </c>
      <c r="J14" s="26">
        <v>34378</v>
      </c>
      <c r="K14" s="26">
        <v>34959</v>
      </c>
      <c r="L14" s="26">
        <v>36812</v>
      </c>
      <c r="M14" s="45">
        <v>35388</v>
      </c>
      <c r="N14" s="26">
        <v>36215</v>
      </c>
    </row>
    <row r="15" ht="40.5" customHeight="1" spans="1:14">
      <c r="A15" s="23"/>
      <c r="B15" s="24" t="s">
        <v>16</v>
      </c>
      <c r="C15" s="26">
        <v>101.4</v>
      </c>
      <c r="D15" s="26">
        <v>93.2</v>
      </c>
      <c r="E15" s="26">
        <v>104.8</v>
      </c>
      <c r="F15" s="26">
        <v>107</v>
      </c>
      <c r="G15" s="25">
        <v>102.9</v>
      </c>
      <c r="H15" s="25">
        <v>104.9</v>
      </c>
      <c r="I15" s="26">
        <v>101</v>
      </c>
      <c r="J15" s="25">
        <f>J14/G14*100</f>
        <v>103.0422923598</v>
      </c>
      <c r="K15" s="25">
        <f>K14/H14*100</f>
        <v>102.832686198376</v>
      </c>
      <c r="L15" s="25">
        <f>L14/I14*100</f>
        <v>105.069071811851</v>
      </c>
      <c r="M15" s="25">
        <f>M14/J14*100</f>
        <v>102.937925417418</v>
      </c>
      <c r="N15" s="25">
        <f>N14/K14*100</f>
        <v>103.592780113848</v>
      </c>
    </row>
    <row r="16" ht="15.75" spans="1:14">
      <c r="A16" s="23" t="s">
        <v>20</v>
      </c>
      <c r="B16" s="24" t="s">
        <v>15</v>
      </c>
      <c r="C16" s="26">
        <v>138.4</v>
      </c>
      <c r="D16" s="26">
        <v>142.9</v>
      </c>
      <c r="E16" s="26">
        <v>155.4</v>
      </c>
      <c r="F16" s="26">
        <v>173.9</v>
      </c>
      <c r="G16" s="26">
        <v>171.3</v>
      </c>
      <c r="H16" s="26">
        <v>173.9</v>
      </c>
      <c r="I16" s="26">
        <v>187.7</v>
      </c>
      <c r="J16" s="26">
        <v>185.9</v>
      </c>
      <c r="K16" s="26">
        <v>187.7</v>
      </c>
      <c r="L16" s="26">
        <v>202.6</v>
      </c>
      <c r="M16" s="26">
        <v>201</v>
      </c>
      <c r="N16" s="26">
        <v>202.6</v>
      </c>
    </row>
    <row r="17" ht="45" spans="1:14">
      <c r="A17" s="23"/>
      <c r="B17" s="24" t="s">
        <v>16</v>
      </c>
      <c r="C17" s="26">
        <v>101.5</v>
      </c>
      <c r="D17" s="26">
        <v>103.3</v>
      </c>
      <c r="E17" s="26">
        <v>108.7</v>
      </c>
      <c r="F17" s="26">
        <v>111.9</v>
      </c>
      <c r="G17" s="26">
        <v>111</v>
      </c>
      <c r="H17" s="26">
        <v>111.9</v>
      </c>
      <c r="I17" s="26">
        <v>107.9</v>
      </c>
      <c r="J17" s="26">
        <v>108.5</v>
      </c>
      <c r="K17" s="26">
        <v>107.9</v>
      </c>
      <c r="L17" s="26">
        <v>107.9</v>
      </c>
      <c r="M17" s="26">
        <v>108.1</v>
      </c>
      <c r="N17" s="26">
        <v>107.9</v>
      </c>
    </row>
    <row r="18" ht="15.75" spans="1:14">
      <c r="A18" s="23" t="s">
        <v>21</v>
      </c>
      <c r="B18" s="24" t="s">
        <v>15</v>
      </c>
      <c r="C18" s="26">
        <v>137.1</v>
      </c>
      <c r="D18" s="26">
        <v>125.1</v>
      </c>
      <c r="E18" s="26">
        <v>137.7</v>
      </c>
      <c r="F18" s="26">
        <v>149</v>
      </c>
      <c r="G18" s="26">
        <v>148.9</v>
      </c>
      <c r="H18" s="26">
        <v>149</v>
      </c>
      <c r="I18" s="26">
        <v>162</v>
      </c>
      <c r="J18" s="26">
        <v>161</v>
      </c>
      <c r="K18" s="26">
        <v>161.9</v>
      </c>
      <c r="L18" s="26">
        <v>174.9</v>
      </c>
      <c r="M18" s="26">
        <v>174</v>
      </c>
      <c r="N18" s="26">
        <v>175</v>
      </c>
    </row>
    <row r="19" ht="48.75" customHeight="1" spans="1:14">
      <c r="A19" s="23"/>
      <c r="B19" s="24" t="s">
        <v>16</v>
      </c>
      <c r="C19" s="26">
        <v>113.6</v>
      </c>
      <c r="D19" s="26">
        <v>91.2</v>
      </c>
      <c r="E19" s="26">
        <v>107.5</v>
      </c>
      <c r="F19" s="26">
        <v>108.1</v>
      </c>
      <c r="G19" s="26">
        <v>108.1</v>
      </c>
      <c r="H19" s="26">
        <v>108.2</v>
      </c>
      <c r="I19" s="26">
        <v>108.7</v>
      </c>
      <c r="J19" s="26">
        <v>108.2</v>
      </c>
      <c r="K19" s="26">
        <v>108.8</v>
      </c>
      <c r="L19" s="26">
        <v>107.9</v>
      </c>
      <c r="M19" s="26">
        <v>108.1</v>
      </c>
      <c r="N19" s="26">
        <v>108.2</v>
      </c>
    </row>
    <row r="20" ht="15.75" spans="1:14">
      <c r="A20" s="20" t="s">
        <v>22</v>
      </c>
      <c r="B20" s="2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ht="15.75" spans="1:14">
      <c r="A21" s="23" t="s">
        <v>23</v>
      </c>
      <c r="B21" s="24" t="s">
        <v>15</v>
      </c>
      <c r="C21" s="28">
        <v>9168.4</v>
      </c>
      <c r="D21" s="28">
        <v>8521.1</v>
      </c>
      <c r="E21" s="28">
        <v>8019.2</v>
      </c>
      <c r="F21" s="28">
        <v>7033.3</v>
      </c>
      <c r="G21" s="28">
        <v>8122.2</v>
      </c>
      <c r="H21" s="28">
        <v>11942.1</v>
      </c>
      <c r="I21" s="28">
        <v>7048.8</v>
      </c>
      <c r="J21" s="28">
        <v>8403.1</v>
      </c>
      <c r="K21" s="28">
        <v>12583.1</v>
      </c>
      <c r="L21" s="28">
        <v>7339.1</v>
      </c>
      <c r="M21" s="28">
        <v>8689.8</v>
      </c>
      <c r="N21" s="28">
        <v>13053.9</v>
      </c>
    </row>
    <row r="22" ht="46.5" customHeight="1" spans="1:14">
      <c r="A22" s="23"/>
      <c r="B22" s="24" t="s">
        <v>13</v>
      </c>
      <c r="C22" s="28">
        <v>114.7</v>
      </c>
      <c r="D22" s="28">
        <v>93.4</v>
      </c>
      <c r="E22" s="28">
        <v>89.4</v>
      </c>
      <c r="F22" s="28">
        <v>84.7</v>
      </c>
      <c r="G22" s="28">
        <v>97.9</v>
      </c>
      <c r="H22" s="28">
        <v>143.9</v>
      </c>
      <c r="I22" s="28">
        <v>95.6</v>
      </c>
      <c r="J22" s="28">
        <v>100.1</v>
      </c>
      <c r="K22" s="28">
        <v>101.6</v>
      </c>
      <c r="L22" s="28">
        <v>100</v>
      </c>
      <c r="M22" s="28">
        <v>100</v>
      </c>
      <c r="N22" s="28">
        <v>100</v>
      </c>
    </row>
    <row r="23" ht="38.25" spans="1:14">
      <c r="A23" s="23" t="s">
        <v>24</v>
      </c>
      <c r="B23" s="21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ht="15.75" spans="1:14">
      <c r="A24" s="23" t="s">
        <v>25</v>
      </c>
      <c r="B24" s="24" t="s">
        <v>26</v>
      </c>
      <c r="C24" s="30">
        <v>158.6</v>
      </c>
      <c r="D24" s="30">
        <v>160.8</v>
      </c>
      <c r="E24" s="30">
        <v>140.8</v>
      </c>
      <c r="F24" s="30">
        <v>120</v>
      </c>
      <c r="G24" s="30">
        <v>161</v>
      </c>
      <c r="H24" s="30">
        <v>183.6</v>
      </c>
      <c r="I24" s="30">
        <v>120</v>
      </c>
      <c r="J24" s="30">
        <v>161</v>
      </c>
      <c r="K24" s="30">
        <v>186.8</v>
      </c>
      <c r="L24" s="30">
        <v>120</v>
      </c>
      <c r="M24" s="30">
        <v>161</v>
      </c>
      <c r="N24" s="30">
        <v>186.8</v>
      </c>
    </row>
    <row r="25" ht="22.5" spans="1:14">
      <c r="A25" s="23"/>
      <c r="B25" s="24" t="s">
        <v>27</v>
      </c>
      <c r="C25" s="30">
        <v>123.2</v>
      </c>
      <c r="D25" s="30">
        <f>D24/C24*100</f>
        <v>101.387137452711</v>
      </c>
      <c r="E25" s="30">
        <f>E24/D24*100</f>
        <v>87.5621890547264</v>
      </c>
      <c r="F25" s="30">
        <f>F24/E24*100</f>
        <v>85.2272727272727</v>
      </c>
      <c r="G25" s="30">
        <f>G24/E24*100</f>
        <v>114.346590909091</v>
      </c>
      <c r="H25" s="30">
        <f>H24/F24*100</f>
        <v>153</v>
      </c>
      <c r="I25" s="30">
        <f t="shared" ref="I25:N25" si="0">I24/F24*100</f>
        <v>100</v>
      </c>
      <c r="J25" s="30">
        <f t="shared" si="0"/>
        <v>100</v>
      </c>
      <c r="K25" s="30">
        <f t="shared" si="0"/>
        <v>101.742919389978</v>
      </c>
      <c r="L25" s="30">
        <f t="shared" si="0"/>
        <v>100</v>
      </c>
      <c r="M25" s="30">
        <f t="shared" si="0"/>
        <v>100</v>
      </c>
      <c r="N25" s="30">
        <f t="shared" si="0"/>
        <v>100</v>
      </c>
    </row>
    <row r="26" ht="15.75" spans="1:14">
      <c r="A26" s="23" t="s">
        <v>28</v>
      </c>
      <c r="B26" s="24" t="s">
        <v>26</v>
      </c>
      <c r="C26" s="30">
        <v>333.7</v>
      </c>
      <c r="D26" s="30">
        <v>163.9</v>
      </c>
      <c r="E26" s="30">
        <v>170</v>
      </c>
      <c r="F26" s="30">
        <v>155</v>
      </c>
      <c r="G26" s="30">
        <v>170</v>
      </c>
      <c r="H26" s="30">
        <v>319.8</v>
      </c>
      <c r="I26" s="30">
        <v>155</v>
      </c>
      <c r="J26" s="30">
        <v>170</v>
      </c>
      <c r="K26" s="30">
        <v>324.6</v>
      </c>
      <c r="L26" s="30">
        <v>155</v>
      </c>
      <c r="M26" s="30">
        <v>170</v>
      </c>
      <c r="N26" s="30">
        <v>324.6</v>
      </c>
    </row>
    <row r="27" ht="22.5" spans="1:14">
      <c r="A27" s="23"/>
      <c r="B27" s="24" t="s">
        <v>27</v>
      </c>
      <c r="C27" s="30">
        <v>183.1</v>
      </c>
      <c r="D27" s="30">
        <f>D26/C26*100</f>
        <v>49.1159724303266</v>
      </c>
      <c r="E27" s="30">
        <f>E26/D26*100</f>
        <v>103.721781574131</v>
      </c>
      <c r="F27" s="30">
        <f>F26/E26*100</f>
        <v>91.1764705882353</v>
      </c>
      <c r="G27" s="30">
        <f>G26/E26*100</f>
        <v>100</v>
      </c>
      <c r="H27" s="30">
        <f t="shared" ref="H27:N27" si="1">H26/E26*100</f>
        <v>188.117647058824</v>
      </c>
      <c r="I27" s="30">
        <f t="shared" si="1"/>
        <v>100</v>
      </c>
      <c r="J27" s="30">
        <f t="shared" si="1"/>
        <v>100</v>
      </c>
      <c r="K27" s="30">
        <f t="shared" si="1"/>
        <v>101.500938086304</v>
      </c>
      <c r="L27" s="30">
        <f t="shared" si="1"/>
        <v>100</v>
      </c>
      <c r="M27" s="30">
        <f t="shared" si="1"/>
        <v>100</v>
      </c>
      <c r="N27" s="30">
        <f t="shared" si="1"/>
        <v>100</v>
      </c>
    </row>
    <row r="28" ht="15.75" spans="1:14">
      <c r="A28" s="23" t="s">
        <v>29</v>
      </c>
      <c r="B28" s="24" t="s">
        <v>26</v>
      </c>
      <c r="C28" s="30">
        <v>32.7</v>
      </c>
      <c r="D28" s="30">
        <v>25.8</v>
      </c>
      <c r="E28" s="30">
        <v>28.5</v>
      </c>
      <c r="F28" s="30">
        <v>24.5</v>
      </c>
      <c r="G28" s="30">
        <v>25.5</v>
      </c>
      <c r="H28" s="30">
        <v>25</v>
      </c>
      <c r="I28" s="30">
        <v>24.5</v>
      </c>
      <c r="J28" s="30">
        <v>25.5</v>
      </c>
      <c r="K28" s="30">
        <v>30.3</v>
      </c>
      <c r="L28" s="30">
        <v>24.5</v>
      </c>
      <c r="M28" s="30">
        <v>25.5</v>
      </c>
      <c r="N28" s="30">
        <v>30.5</v>
      </c>
    </row>
    <row r="29" ht="22.5" spans="1:14">
      <c r="A29" s="23"/>
      <c r="B29" s="24" t="s">
        <v>27</v>
      </c>
      <c r="C29" s="30">
        <v>138</v>
      </c>
      <c r="D29" s="30">
        <f>D28/C28*100</f>
        <v>78.8990825688073</v>
      </c>
      <c r="E29" s="30">
        <f>E28/D28*100</f>
        <v>110.46511627907</v>
      </c>
      <c r="F29" s="30">
        <f>F28/E28*100</f>
        <v>85.9649122807018</v>
      </c>
      <c r="G29" s="30">
        <f>G28/E28*100</f>
        <v>89.4736842105263</v>
      </c>
      <c r="H29" s="30">
        <f>H28/F28*100</f>
        <v>102.040816326531</v>
      </c>
      <c r="I29" s="30">
        <f t="shared" ref="I29:N29" si="2">I28/F28*100</f>
        <v>100</v>
      </c>
      <c r="J29" s="30">
        <f t="shared" si="2"/>
        <v>100</v>
      </c>
      <c r="K29" s="30">
        <f t="shared" si="2"/>
        <v>121.2</v>
      </c>
      <c r="L29" s="30">
        <f t="shared" si="2"/>
        <v>100</v>
      </c>
      <c r="M29" s="30">
        <f t="shared" si="2"/>
        <v>100</v>
      </c>
      <c r="N29" s="30">
        <f t="shared" si="2"/>
        <v>100.660066006601</v>
      </c>
    </row>
    <row r="30" ht="15.75" spans="1:14">
      <c r="A30" s="23" t="s">
        <v>30</v>
      </c>
      <c r="B30" s="24" t="s">
        <v>26</v>
      </c>
      <c r="C30" s="30">
        <v>18.8</v>
      </c>
      <c r="D30" s="30">
        <v>15.3</v>
      </c>
      <c r="E30" s="30">
        <v>24.3</v>
      </c>
      <c r="F30" s="30">
        <v>14.7</v>
      </c>
      <c r="G30" s="30">
        <v>15.3</v>
      </c>
      <c r="H30" s="30">
        <v>15.2</v>
      </c>
      <c r="I30" s="30">
        <v>14.7</v>
      </c>
      <c r="J30" s="30">
        <v>15.3</v>
      </c>
      <c r="K30" s="30">
        <v>20.5</v>
      </c>
      <c r="L30" s="30">
        <v>14.7</v>
      </c>
      <c r="M30" s="30">
        <v>15.3</v>
      </c>
      <c r="N30" s="30">
        <v>20.7</v>
      </c>
    </row>
    <row r="31" ht="22.5" spans="1:14">
      <c r="A31" s="23"/>
      <c r="B31" s="24" t="s">
        <v>27</v>
      </c>
      <c r="C31" s="30">
        <v>114.6</v>
      </c>
      <c r="D31" s="30">
        <f>D30/C30*100</f>
        <v>81.3829787234042</v>
      </c>
      <c r="E31" s="30">
        <f>E30/D30*100</f>
        <v>158.823529411765</v>
      </c>
      <c r="F31" s="30">
        <f>F30/E30*100</f>
        <v>60.4938271604938</v>
      </c>
      <c r="G31" s="30">
        <f>G30/E30*100</f>
        <v>62.962962962963</v>
      </c>
      <c r="H31" s="30">
        <f t="shared" ref="H31:N31" si="3">H30/E30*100</f>
        <v>62.5514403292181</v>
      </c>
      <c r="I31" s="30">
        <f t="shared" si="3"/>
        <v>100</v>
      </c>
      <c r="J31" s="30">
        <f t="shared" si="3"/>
        <v>100</v>
      </c>
      <c r="K31" s="30">
        <f t="shared" si="3"/>
        <v>134.868421052632</v>
      </c>
      <c r="L31" s="30">
        <f t="shared" si="3"/>
        <v>100</v>
      </c>
      <c r="M31" s="30">
        <f t="shared" si="3"/>
        <v>100</v>
      </c>
      <c r="N31" s="30">
        <f t="shared" si="3"/>
        <v>100.975609756098</v>
      </c>
    </row>
    <row r="32" ht="15.75" spans="1:14">
      <c r="A32" s="31" t="s">
        <v>31</v>
      </c>
      <c r="B32" s="24" t="s">
        <v>26</v>
      </c>
      <c r="C32" s="30">
        <v>71.1</v>
      </c>
      <c r="D32" s="30">
        <v>74.7</v>
      </c>
      <c r="E32" s="30">
        <v>54.8</v>
      </c>
      <c r="F32" s="30">
        <v>49.8</v>
      </c>
      <c r="G32" s="30">
        <v>55.4</v>
      </c>
      <c r="H32" s="30">
        <v>76.7</v>
      </c>
      <c r="I32" s="30">
        <v>49.9</v>
      </c>
      <c r="J32" s="30">
        <v>55.4</v>
      </c>
      <c r="K32" s="30">
        <v>76.7</v>
      </c>
      <c r="L32" s="30">
        <v>49.9</v>
      </c>
      <c r="M32" s="30">
        <v>55.4</v>
      </c>
      <c r="N32" s="30">
        <v>76.7</v>
      </c>
    </row>
    <row r="33" ht="22.5" spans="1:14">
      <c r="A33" s="32"/>
      <c r="B33" s="24" t="s">
        <v>27</v>
      </c>
      <c r="C33" s="30">
        <v>91</v>
      </c>
      <c r="D33" s="30">
        <f>D32/C32*100</f>
        <v>105.063291139241</v>
      </c>
      <c r="E33" s="30">
        <f>E32/D32*100</f>
        <v>73.3601070950468</v>
      </c>
      <c r="F33" s="30">
        <f>F32/E32*100</f>
        <v>90.8759124087591</v>
      </c>
      <c r="G33" s="30">
        <f>G32/E32*100</f>
        <v>101.094890510949</v>
      </c>
      <c r="H33" s="30">
        <f>H32/F32*100</f>
        <v>154.016064257028</v>
      </c>
      <c r="I33" s="30">
        <f t="shared" ref="I33:N33" si="4">I32/F32*100</f>
        <v>100.200803212851</v>
      </c>
      <c r="J33" s="30">
        <f t="shared" si="4"/>
        <v>100</v>
      </c>
      <c r="K33" s="30">
        <f t="shared" si="4"/>
        <v>100</v>
      </c>
      <c r="L33" s="30">
        <f t="shared" si="4"/>
        <v>100</v>
      </c>
      <c r="M33" s="30">
        <f t="shared" si="4"/>
        <v>100</v>
      </c>
      <c r="N33" s="30">
        <f t="shared" si="4"/>
        <v>100</v>
      </c>
    </row>
    <row r="34" ht="15.75" spans="1:14">
      <c r="A34" s="33" t="s">
        <v>17</v>
      </c>
      <c r="B34" s="2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ht="15.75" spans="1:14">
      <c r="A35" s="33" t="s">
        <v>32</v>
      </c>
      <c r="B35" s="24" t="s">
        <v>26</v>
      </c>
      <c r="C35" s="30">
        <v>69.4</v>
      </c>
      <c r="D35" s="30">
        <v>73.4</v>
      </c>
      <c r="E35" s="30">
        <v>54</v>
      </c>
      <c r="F35" s="30">
        <v>49</v>
      </c>
      <c r="G35" s="30">
        <v>54.1</v>
      </c>
      <c r="H35" s="30">
        <v>73.5</v>
      </c>
      <c r="I35" s="30">
        <v>49.1</v>
      </c>
      <c r="J35" s="30">
        <v>54.1</v>
      </c>
      <c r="K35" s="30">
        <v>73.5</v>
      </c>
      <c r="L35" s="30">
        <v>49.1</v>
      </c>
      <c r="M35" s="30">
        <v>54.1</v>
      </c>
      <c r="N35" s="30">
        <v>73.5</v>
      </c>
    </row>
    <row r="36" ht="22.5" spans="1:14">
      <c r="A36" s="33"/>
      <c r="B36" s="24" t="s">
        <v>27</v>
      </c>
      <c r="C36" s="30">
        <v>90.7</v>
      </c>
      <c r="D36" s="30">
        <f>D35/C35*100</f>
        <v>105.763688760807</v>
      </c>
      <c r="E36" s="30">
        <f>E35/D35*100</f>
        <v>73.5694822888283</v>
      </c>
      <c r="F36" s="30">
        <f>F35/E35*100</f>
        <v>90.7407407407407</v>
      </c>
      <c r="G36" s="30">
        <f>G35/E35*100</f>
        <v>100.185185185185</v>
      </c>
      <c r="H36" s="30">
        <f>H35/F35*100</f>
        <v>150</v>
      </c>
      <c r="I36" s="30">
        <f t="shared" ref="I36:N36" si="5">I35/F35*100</f>
        <v>100.204081632653</v>
      </c>
      <c r="J36" s="30">
        <f t="shared" si="5"/>
        <v>100</v>
      </c>
      <c r="K36" s="30">
        <f t="shared" si="5"/>
        <v>100</v>
      </c>
      <c r="L36" s="30">
        <f t="shared" si="5"/>
        <v>100</v>
      </c>
      <c r="M36" s="30">
        <f t="shared" si="5"/>
        <v>100</v>
      </c>
      <c r="N36" s="30">
        <f t="shared" si="5"/>
        <v>100</v>
      </c>
    </row>
    <row r="37" ht="15.75" spans="1:14">
      <c r="A37" s="33" t="s">
        <v>33</v>
      </c>
      <c r="B37" s="24" t="s">
        <v>26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</row>
    <row r="38" ht="22.5" spans="1:14">
      <c r="A38" s="33"/>
      <c r="B38" s="24" t="s">
        <v>27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</row>
    <row r="39" ht="15.75" spans="1:14">
      <c r="A39" s="23" t="s">
        <v>34</v>
      </c>
      <c r="B39" s="24" t="s">
        <v>26</v>
      </c>
      <c r="C39" s="30">
        <v>15.4</v>
      </c>
      <c r="D39" s="30">
        <v>13.5</v>
      </c>
      <c r="E39" s="30">
        <v>12</v>
      </c>
      <c r="F39" s="30">
        <v>11.5</v>
      </c>
      <c r="G39" s="30">
        <v>12</v>
      </c>
      <c r="H39" s="30">
        <v>34.01</v>
      </c>
      <c r="I39" s="30">
        <v>11.6</v>
      </c>
      <c r="J39" s="30">
        <v>12</v>
      </c>
      <c r="K39" s="30">
        <v>34.02</v>
      </c>
      <c r="L39" s="30">
        <v>11.6</v>
      </c>
      <c r="M39" s="30">
        <v>12</v>
      </c>
      <c r="N39" s="30">
        <v>34.02</v>
      </c>
    </row>
    <row r="40" ht="22.5" spans="1:14">
      <c r="A40" s="23"/>
      <c r="B40" s="24" t="s">
        <v>27</v>
      </c>
      <c r="C40" s="30">
        <v>98.1</v>
      </c>
      <c r="D40" s="30">
        <f>D39/C39*100</f>
        <v>87.6623376623377</v>
      </c>
      <c r="E40" s="30">
        <f>E39/D39*100</f>
        <v>88.8888888888889</v>
      </c>
      <c r="F40" s="30">
        <f>F39/E39*100</f>
        <v>95.8333333333333</v>
      </c>
      <c r="G40" s="30">
        <f>G39/E39*100</f>
        <v>100</v>
      </c>
      <c r="H40" s="30">
        <f>H39/F39*100</f>
        <v>295.739130434783</v>
      </c>
      <c r="I40" s="30">
        <f t="shared" ref="I40:N40" si="6">I39/F39*100</f>
        <v>100.869565217391</v>
      </c>
      <c r="J40" s="30">
        <f t="shared" si="6"/>
        <v>100</v>
      </c>
      <c r="K40" s="30">
        <f t="shared" si="6"/>
        <v>100.02940311673</v>
      </c>
      <c r="L40" s="30">
        <f t="shared" si="6"/>
        <v>100</v>
      </c>
      <c r="M40" s="30">
        <f t="shared" si="6"/>
        <v>100</v>
      </c>
      <c r="N40" s="30">
        <f t="shared" si="6"/>
        <v>100</v>
      </c>
    </row>
    <row r="41" ht="15.75" spans="1:14">
      <c r="A41" s="23" t="s">
        <v>35</v>
      </c>
      <c r="B41" s="24" t="s">
        <v>36</v>
      </c>
      <c r="C41" s="30">
        <v>55.8</v>
      </c>
      <c r="D41" s="30">
        <v>69.8</v>
      </c>
      <c r="E41" s="30">
        <v>70</v>
      </c>
      <c r="F41" s="30">
        <v>54.5</v>
      </c>
      <c r="G41" s="30">
        <v>70</v>
      </c>
      <c r="H41" s="30">
        <v>108.8</v>
      </c>
      <c r="I41" s="30">
        <v>54.5</v>
      </c>
      <c r="J41" s="30">
        <v>70</v>
      </c>
      <c r="K41" s="30">
        <v>108.9</v>
      </c>
      <c r="L41" s="30">
        <v>54.6</v>
      </c>
      <c r="M41" s="30">
        <v>70</v>
      </c>
      <c r="N41" s="30">
        <v>108.9</v>
      </c>
    </row>
    <row r="42" ht="22.5" spans="1:14">
      <c r="A42" s="23"/>
      <c r="B42" s="24" t="s">
        <v>27</v>
      </c>
      <c r="C42" s="30">
        <v>127.7</v>
      </c>
      <c r="D42" s="30">
        <f>D41/C41*100</f>
        <v>125.089605734767</v>
      </c>
      <c r="E42" s="30">
        <f>E41/D41*100</f>
        <v>100.286532951289</v>
      </c>
      <c r="F42" s="30">
        <f>F41/E41*100</f>
        <v>77.8571428571429</v>
      </c>
      <c r="G42" s="30">
        <f>G41/E41*100</f>
        <v>100</v>
      </c>
      <c r="H42" s="30">
        <f t="shared" ref="H42:N42" si="7">H41/E41*100</f>
        <v>155.428571428571</v>
      </c>
      <c r="I42" s="30">
        <f t="shared" si="7"/>
        <v>100</v>
      </c>
      <c r="J42" s="30">
        <f t="shared" si="7"/>
        <v>100</v>
      </c>
      <c r="K42" s="30">
        <f t="shared" si="7"/>
        <v>100.091911764706</v>
      </c>
      <c r="L42" s="30">
        <f t="shared" si="7"/>
        <v>100.183486238532</v>
      </c>
      <c r="M42" s="30">
        <f t="shared" si="7"/>
        <v>100</v>
      </c>
      <c r="N42" s="30">
        <f t="shared" si="7"/>
        <v>100</v>
      </c>
    </row>
    <row r="43" ht="15.75" spans="1:14">
      <c r="A43" s="20" t="s">
        <v>37</v>
      </c>
      <c r="B43" s="21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ht="15.75" spans="1:14">
      <c r="A44" s="23" t="s">
        <v>38</v>
      </c>
      <c r="B44" s="24" t="s">
        <v>15</v>
      </c>
      <c r="C44" s="26">
        <v>2686.8</v>
      </c>
      <c r="D44" s="26">
        <v>5800.9</v>
      </c>
      <c r="E44" s="26">
        <v>3852</v>
      </c>
      <c r="F44" s="26">
        <v>2278.7</v>
      </c>
      <c r="G44" s="26">
        <v>2278.7</v>
      </c>
      <c r="H44" s="26">
        <v>2278.7</v>
      </c>
      <c r="I44" s="26">
        <v>2529.1</v>
      </c>
      <c r="J44" s="26">
        <v>2529.1</v>
      </c>
      <c r="K44" s="26">
        <v>2529.1</v>
      </c>
      <c r="L44" s="26">
        <v>2798.7</v>
      </c>
      <c r="M44" s="26">
        <v>2798.7</v>
      </c>
      <c r="N44" s="26">
        <v>2798.7</v>
      </c>
    </row>
    <row r="45" ht="45" spans="1:14">
      <c r="A45" s="23"/>
      <c r="B45" s="24" t="s">
        <v>13</v>
      </c>
      <c r="C45" s="26">
        <v>116.9</v>
      </c>
      <c r="D45" s="26" t="s">
        <v>39</v>
      </c>
      <c r="E45" s="26">
        <v>63.2</v>
      </c>
      <c r="F45" s="26">
        <v>56.9</v>
      </c>
      <c r="G45" s="26">
        <v>56.9</v>
      </c>
      <c r="H45" s="26">
        <v>56.9</v>
      </c>
      <c r="I45" s="26">
        <v>106.8</v>
      </c>
      <c r="J45" s="26">
        <v>106.8</v>
      </c>
      <c r="K45" s="26">
        <v>106.8</v>
      </c>
      <c r="L45" s="26">
        <v>106.6</v>
      </c>
      <c r="M45" s="26">
        <v>106.6</v>
      </c>
      <c r="N45" s="26">
        <v>106.6</v>
      </c>
    </row>
    <row r="46" ht="15.75" spans="1:14">
      <c r="A46" s="35" t="s">
        <v>40</v>
      </c>
      <c r="B46" s="21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ht="15.75" spans="1:21">
      <c r="A47" s="23" t="s">
        <v>41</v>
      </c>
      <c r="B47" s="24" t="s">
        <v>15</v>
      </c>
      <c r="C47" s="36">
        <v>700</v>
      </c>
      <c r="D47" s="36">
        <v>860</v>
      </c>
      <c r="E47" s="37">
        <v>950</v>
      </c>
      <c r="F47" s="36">
        <v>1190</v>
      </c>
      <c r="G47" s="36">
        <v>1190</v>
      </c>
      <c r="H47" s="37">
        <v>1190</v>
      </c>
      <c r="I47" s="36">
        <v>1097</v>
      </c>
      <c r="J47" s="36">
        <v>1097</v>
      </c>
      <c r="K47" s="37">
        <v>1097</v>
      </c>
      <c r="L47" s="37">
        <v>1115</v>
      </c>
      <c r="M47" s="37">
        <v>1115</v>
      </c>
      <c r="N47" s="46">
        <v>1115</v>
      </c>
      <c r="O47" s="47"/>
      <c r="P47" s="47"/>
      <c r="Q47" s="47"/>
      <c r="R47" s="47"/>
      <c r="S47" s="47"/>
      <c r="T47" s="47"/>
      <c r="U47" s="47"/>
    </row>
    <row r="48" ht="45" spans="1:21">
      <c r="A48" s="23"/>
      <c r="B48" s="24" t="s">
        <v>13</v>
      </c>
      <c r="C48" s="36">
        <v>100</v>
      </c>
      <c r="D48" s="36">
        <v>104.6</v>
      </c>
      <c r="E48" s="37">
        <v>104</v>
      </c>
      <c r="F48" s="36">
        <v>104.6</v>
      </c>
      <c r="G48" s="36">
        <v>104.6</v>
      </c>
      <c r="H48" s="37">
        <v>104.6</v>
      </c>
      <c r="I48" s="37">
        <v>103</v>
      </c>
      <c r="J48" s="36">
        <v>103</v>
      </c>
      <c r="K48" s="37">
        <v>103</v>
      </c>
      <c r="L48" s="37">
        <v>102</v>
      </c>
      <c r="M48" s="37">
        <v>102</v>
      </c>
      <c r="N48" s="37">
        <v>102</v>
      </c>
      <c r="O48" s="47"/>
      <c r="P48" s="47"/>
      <c r="Q48" s="47"/>
      <c r="R48" s="47"/>
      <c r="S48" s="47"/>
      <c r="T48" s="47"/>
      <c r="U48" s="47"/>
    </row>
    <row r="49" ht="15.75" spans="1:21">
      <c r="A49" s="23" t="s">
        <v>42</v>
      </c>
      <c r="B49" s="24" t="s">
        <v>43</v>
      </c>
      <c r="C49" s="26">
        <v>49187</v>
      </c>
      <c r="D49" s="26">
        <v>46995</v>
      </c>
      <c r="E49" s="26">
        <v>50480</v>
      </c>
      <c r="F49" s="26">
        <v>49900</v>
      </c>
      <c r="G49" s="26">
        <v>49900</v>
      </c>
      <c r="H49" s="26">
        <v>49900</v>
      </c>
      <c r="I49" s="26">
        <v>51200</v>
      </c>
      <c r="J49" s="26">
        <v>51200</v>
      </c>
      <c r="K49" s="26">
        <v>51200</v>
      </c>
      <c r="L49" s="26">
        <v>52500</v>
      </c>
      <c r="M49" s="26">
        <v>52500</v>
      </c>
      <c r="N49" s="26">
        <v>52500</v>
      </c>
      <c r="O49" s="47"/>
      <c r="P49" s="47"/>
      <c r="Q49" s="47"/>
      <c r="R49" s="47"/>
      <c r="S49" s="47"/>
      <c r="T49" s="47"/>
      <c r="U49" s="47"/>
    </row>
    <row r="50" ht="22.5" spans="1:21">
      <c r="A50" s="23"/>
      <c r="B50" s="24" t="s">
        <v>27</v>
      </c>
      <c r="C50" s="26">
        <v>108.5</v>
      </c>
      <c r="D50" s="26">
        <v>95.7</v>
      </c>
      <c r="E50" s="25">
        <f>E49/D49*100</f>
        <v>107.415682519417</v>
      </c>
      <c r="F50" s="25">
        <f>F49/E49*100</f>
        <v>98.851030110935</v>
      </c>
      <c r="G50" s="25">
        <v>98.9</v>
      </c>
      <c r="H50" s="25">
        <v>98.9</v>
      </c>
      <c r="I50" s="25">
        <f>I49/F49*100</f>
        <v>102.605210420842</v>
      </c>
      <c r="J50" s="26">
        <v>102.6</v>
      </c>
      <c r="K50" s="26">
        <v>102.6</v>
      </c>
      <c r="L50" s="26">
        <v>102.5</v>
      </c>
      <c r="M50" s="26">
        <v>102.5</v>
      </c>
      <c r="N50" s="26">
        <v>102.5</v>
      </c>
      <c r="O50" s="47"/>
      <c r="P50" s="47"/>
      <c r="Q50" s="47"/>
      <c r="R50" s="47"/>
      <c r="S50" s="47"/>
      <c r="T50" s="47"/>
      <c r="U50" s="47"/>
    </row>
    <row r="51" ht="15.75" spans="1:21">
      <c r="A51" s="33" t="s">
        <v>17</v>
      </c>
      <c r="B51" s="21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47"/>
      <c r="P51" s="47"/>
      <c r="Q51" s="47"/>
      <c r="R51" s="47"/>
      <c r="S51" s="47"/>
      <c r="T51" s="47"/>
      <c r="U51" s="47"/>
    </row>
    <row r="52" ht="15.75" spans="1:21">
      <c r="A52" s="23" t="s">
        <v>44</v>
      </c>
      <c r="B52" s="24" t="s">
        <v>43</v>
      </c>
      <c r="C52" s="26">
        <v>44594</v>
      </c>
      <c r="D52" s="26">
        <v>46349</v>
      </c>
      <c r="E52" s="26">
        <v>48000</v>
      </c>
      <c r="F52" s="26">
        <v>49400</v>
      </c>
      <c r="G52" s="26">
        <v>49400</v>
      </c>
      <c r="H52" s="26">
        <v>49400</v>
      </c>
      <c r="I52" s="26">
        <v>51000</v>
      </c>
      <c r="J52" s="26">
        <v>51000</v>
      </c>
      <c r="K52" s="26">
        <v>51000</v>
      </c>
      <c r="L52" s="26">
        <v>52400</v>
      </c>
      <c r="M52" s="26">
        <v>52400</v>
      </c>
      <c r="N52" s="26">
        <v>52400</v>
      </c>
      <c r="O52" s="47"/>
      <c r="P52" s="47"/>
      <c r="Q52" s="47"/>
      <c r="R52" s="47"/>
      <c r="S52" s="47"/>
      <c r="T52" s="47"/>
      <c r="U52" s="47"/>
    </row>
    <row r="53" ht="22.5" spans="1:21">
      <c r="A53" s="23"/>
      <c r="B53" s="24" t="s">
        <v>27</v>
      </c>
      <c r="C53" s="26">
        <v>101.2</v>
      </c>
      <c r="D53" s="26">
        <v>103.9</v>
      </c>
      <c r="E53" s="26">
        <v>103.5</v>
      </c>
      <c r="F53" s="26">
        <v>102.9</v>
      </c>
      <c r="G53" s="26">
        <v>102.9</v>
      </c>
      <c r="H53" s="26">
        <v>102.9</v>
      </c>
      <c r="I53" s="26">
        <v>103.2</v>
      </c>
      <c r="J53" s="26">
        <v>103.2</v>
      </c>
      <c r="K53" s="26">
        <v>103.2</v>
      </c>
      <c r="L53" s="26">
        <v>102.7</v>
      </c>
      <c r="M53" s="26">
        <v>102.7</v>
      </c>
      <c r="N53" s="26">
        <v>102.7</v>
      </c>
      <c r="O53" s="47"/>
      <c r="P53" s="47"/>
      <c r="Q53" s="47"/>
      <c r="R53" s="47"/>
      <c r="S53" s="47"/>
      <c r="T53" s="47"/>
      <c r="U53" s="47"/>
    </row>
    <row r="54" ht="15.75" spans="1:20">
      <c r="A54" s="20" t="s">
        <v>45</v>
      </c>
      <c r="B54" s="21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7"/>
      <c r="P54" s="47"/>
      <c r="Q54" s="47"/>
      <c r="R54" s="47"/>
      <c r="S54" s="47"/>
      <c r="T54" s="47"/>
    </row>
    <row r="55" ht="15.75" spans="1:20">
      <c r="A55" s="23" t="s">
        <v>46</v>
      </c>
      <c r="B55" s="24" t="s">
        <v>15</v>
      </c>
      <c r="C55" s="38">
        <v>9244</v>
      </c>
      <c r="D55" s="38">
        <v>9805</v>
      </c>
      <c r="E55" s="38">
        <v>10660</v>
      </c>
      <c r="F55" s="38">
        <v>11590</v>
      </c>
      <c r="G55" s="38">
        <v>11590</v>
      </c>
      <c r="H55" s="38">
        <v>11590</v>
      </c>
      <c r="I55" s="38">
        <v>12630</v>
      </c>
      <c r="J55" s="38">
        <v>12630</v>
      </c>
      <c r="K55" s="38">
        <v>12630</v>
      </c>
      <c r="L55" s="38">
        <v>13802</v>
      </c>
      <c r="M55" s="38">
        <v>13802</v>
      </c>
      <c r="N55" s="38">
        <v>13802</v>
      </c>
      <c r="O55" s="48"/>
      <c r="P55" s="47"/>
      <c r="Q55" s="47"/>
      <c r="R55" s="47"/>
      <c r="S55" s="47"/>
      <c r="T55" s="47"/>
    </row>
    <row r="56" ht="45" spans="1:15">
      <c r="A56" s="23"/>
      <c r="B56" s="24" t="s">
        <v>13</v>
      </c>
      <c r="C56" s="26">
        <v>102.5</v>
      </c>
      <c r="D56" s="38">
        <v>103.3</v>
      </c>
      <c r="E56" s="38">
        <v>105.9</v>
      </c>
      <c r="F56" s="38">
        <v>106</v>
      </c>
      <c r="G56" s="38">
        <v>106</v>
      </c>
      <c r="H56" s="38">
        <v>106</v>
      </c>
      <c r="I56" s="38">
        <v>106.2</v>
      </c>
      <c r="J56" s="38">
        <v>106.2</v>
      </c>
      <c r="K56" s="38">
        <v>106.2</v>
      </c>
      <c r="L56" s="39">
        <v>106.5</v>
      </c>
      <c r="M56" s="38">
        <v>106.5</v>
      </c>
      <c r="N56" s="38">
        <v>106.5</v>
      </c>
      <c r="O56" s="49"/>
    </row>
    <row r="57" ht="15.75" spans="1:14">
      <c r="A57" s="23" t="s">
        <v>47</v>
      </c>
      <c r="B57" s="24" t="s">
        <v>15</v>
      </c>
      <c r="C57" s="39">
        <v>153</v>
      </c>
      <c r="D57" s="39">
        <v>164.5</v>
      </c>
      <c r="E57" s="39">
        <v>181.6</v>
      </c>
      <c r="F57" s="39">
        <v>191.3486512</v>
      </c>
      <c r="G57" s="39">
        <v>191.6</v>
      </c>
      <c r="H57" s="39">
        <v>192.085584</v>
      </c>
      <c r="I57" s="39">
        <v>201.028788115557</v>
      </c>
      <c r="J57" s="39">
        <v>201.75</v>
      </c>
      <c r="K57" s="39">
        <v>202.579027368336</v>
      </c>
      <c r="L57" s="39">
        <v>210.781096684619</v>
      </c>
      <c r="M57" s="39">
        <v>212.5</v>
      </c>
      <c r="N57" s="39">
        <v>212.604663432795</v>
      </c>
    </row>
    <row r="58" ht="45" spans="1:14">
      <c r="A58" s="23"/>
      <c r="B58" s="24" t="s">
        <v>13</v>
      </c>
      <c r="C58" s="38">
        <v>233.9</v>
      </c>
      <c r="D58" s="38">
        <v>104.9</v>
      </c>
      <c r="E58" s="38">
        <v>108</v>
      </c>
      <c r="F58" s="39">
        <v>103.302156862745</v>
      </c>
      <c r="G58" s="39">
        <v>103.3</v>
      </c>
      <c r="H58" s="39">
        <v>103.7</v>
      </c>
      <c r="I58" s="39">
        <v>103.5</v>
      </c>
      <c r="J58" s="39">
        <v>103.4</v>
      </c>
      <c r="K58" s="39">
        <v>103.5</v>
      </c>
      <c r="L58" s="39">
        <v>103.9</v>
      </c>
      <c r="M58" s="39">
        <v>103.8</v>
      </c>
      <c r="N58" s="39">
        <v>103.8</v>
      </c>
    </row>
    <row r="59" ht="15.75" spans="1:14">
      <c r="A59" s="23" t="s">
        <v>48</v>
      </c>
      <c r="B59" s="24" t="s">
        <v>15</v>
      </c>
      <c r="C59" s="40">
        <v>521.7</v>
      </c>
      <c r="D59" s="40">
        <v>491.6</v>
      </c>
      <c r="E59" s="40">
        <v>526</v>
      </c>
      <c r="F59" s="40">
        <v>563.400704</v>
      </c>
      <c r="G59" s="40">
        <v>563.400704</v>
      </c>
      <c r="H59" s="40">
        <v>576.055212</v>
      </c>
      <c r="I59" s="41">
        <v>627</v>
      </c>
      <c r="J59" s="41">
        <v>625</v>
      </c>
      <c r="K59" s="41">
        <v>624</v>
      </c>
      <c r="L59" s="41">
        <v>686</v>
      </c>
      <c r="M59" s="41">
        <v>684</v>
      </c>
      <c r="N59" s="41">
        <v>684</v>
      </c>
    </row>
    <row r="60" ht="45" spans="1:14">
      <c r="A60" s="23"/>
      <c r="B60" s="24" t="s">
        <v>13</v>
      </c>
      <c r="C60" s="40">
        <v>819.492884</v>
      </c>
      <c r="D60" s="40">
        <v>92.1</v>
      </c>
      <c r="E60" s="40">
        <v>102.2</v>
      </c>
      <c r="F60" s="41">
        <v>104.6</v>
      </c>
      <c r="G60" s="41">
        <v>104.6</v>
      </c>
      <c r="H60" s="41">
        <v>104.6</v>
      </c>
      <c r="I60" s="41">
        <v>103.9</v>
      </c>
      <c r="J60" s="41">
        <v>104.5</v>
      </c>
      <c r="K60" s="41">
        <v>104.5</v>
      </c>
      <c r="L60" s="41">
        <v>104.3</v>
      </c>
      <c r="M60" s="41">
        <v>104.5</v>
      </c>
      <c r="N60" s="41">
        <v>104.5</v>
      </c>
    </row>
    <row r="61" ht="27.75" customHeight="1" spans="1:14">
      <c r="A61" s="20" t="s">
        <v>49</v>
      </c>
      <c r="B61" s="21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ht="38.25" spans="1:14">
      <c r="A62" s="23" t="s">
        <v>50</v>
      </c>
      <c r="B62" s="24" t="s">
        <v>51</v>
      </c>
      <c r="C62" s="26">
        <v>372</v>
      </c>
      <c r="D62" s="26">
        <v>395</v>
      </c>
      <c r="E62" s="26">
        <v>407</v>
      </c>
      <c r="F62" s="26">
        <v>410</v>
      </c>
      <c r="G62" s="26">
        <v>410</v>
      </c>
      <c r="H62" s="26">
        <v>410</v>
      </c>
      <c r="I62" s="26">
        <v>415</v>
      </c>
      <c r="J62" s="26">
        <v>415</v>
      </c>
      <c r="K62" s="26">
        <v>415</v>
      </c>
      <c r="L62" s="26">
        <v>420</v>
      </c>
      <c r="M62" s="26">
        <v>420</v>
      </c>
      <c r="N62" s="26">
        <v>420</v>
      </c>
    </row>
    <row r="63" ht="38.25" spans="1:14">
      <c r="A63" s="23" t="s">
        <v>52</v>
      </c>
      <c r="B63" s="24" t="s">
        <v>53</v>
      </c>
      <c r="C63" s="26">
        <f t="shared" ref="C63:N63" si="8">SUM(C65+C66)</f>
        <v>3442</v>
      </c>
      <c r="D63" s="26">
        <f t="shared" si="8"/>
        <v>3540</v>
      </c>
      <c r="E63" s="26">
        <f t="shared" si="8"/>
        <v>3604</v>
      </c>
      <c r="F63" s="26">
        <f t="shared" si="8"/>
        <v>3665</v>
      </c>
      <c r="G63" s="26">
        <f t="shared" si="8"/>
        <v>3665</v>
      </c>
      <c r="H63" s="26">
        <f t="shared" si="8"/>
        <v>3665</v>
      </c>
      <c r="I63" s="26">
        <f t="shared" si="8"/>
        <v>3680</v>
      </c>
      <c r="J63" s="26">
        <f t="shared" si="8"/>
        <v>3680</v>
      </c>
      <c r="K63" s="26">
        <f t="shared" si="8"/>
        <v>3680</v>
      </c>
      <c r="L63" s="26">
        <f t="shared" si="8"/>
        <v>3695</v>
      </c>
      <c r="M63" s="26">
        <f t="shared" si="8"/>
        <v>3695</v>
      </c>
      <c r="N63" s="26">
        <f t="shared" si="8"/>
        <v>3695</v>
      </c>
    </row>
    <row r="64" ht="15.75" spans="1:14">
      <c r="A64" s="23" t="s">
        <v>17</v>
      </c>
      <c r="B64" s="24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ht="15.75" spans="1:14">
      <c r="A65" s="23" t="s">
        <v>54</v>
      </c>
      <c r="B65" s="24" t="s">
        <v>53</v>
      </c>
      <c r="C65" s="26">
        <v>2524</v>
      </c>
      <c r="D65" s="26">
        <v>2620</v>
      </c>
      <c r="E65" s="26">
        <v>2637</v>
      </c>
      <c r="F65" s="26">
        <v>2650</v>
      </c>
      <c r="G65" s="26">
        <v>2650</v>
      </c>
      <c r="H65" s="26">
        <v>2650</v>
      </c>
      <c r="I65" s="26">
        <v>2660</v>
      </c>
      <c r="J65" s="26">
        <v>2660</v>
      </c>
      <c r="K65" s="26">
        <v>2660</v>
      </c>
      <c r="L65" s="26">
        <v>2670</v>
      </c>
      <c r="M65" s="26">
        <v>2670</v>
      </c>
      <c r="N65" s="26">
        <v>2670</v>
      </c>
    </row>
    <row r="66" ht="15.75" spans="1:14">
      <c r="A66" s="23" t="s">
        <v>55</v>
      </c>
      <c r="B66" s="24" t="s">
        <v>53</v>
      </c>
      <c r="C66" s="26">
        <v>918</v>
      </c>
      <c r="D66" s="26">
        <v>920</v>
      </c>
      <c r="E66" s="26">
        <v>967</v>
      </c>
      <c r="F66" s="26">
        <v>1015</v>
      </c>
      <c r="G66" s="26">
        <v>1015</v>
      </c>
      <c r="H66" s="26">
        <v>1015</v>
      </c>
      <c r="I66" s="26">
        <v>1020</v>
      </c>
      <c r="J66" s="26">
        <v>1020</v>
      </c>
      <c r="K66" s="26">
        <v>1020</v>
      </c>
      <c r="L66" s="26">
        <v>1025</v>
      </c>
      <c r="M66" s="26">
        <v>1025</v>
      </c>
      <c r="N66" s="26">
        <v>1025</v>
      </c>
    </row>
    <row r="67" ht="15.75" spans="1:14">
      <c r="A67" s="23" t="s">
        <v>56</v>
      </c>
      <c r="B67" s="24" t="s">
        <v>15</v>
      </c>
      <c r="C67" s="26">
        <v>7653</v>
      </c>
      <c r="D67" s="26">
        <v>7966</v>
      </c>
      <c r="E67" s="26">
        <v>8285</v>
      </c>
      <c r="F67" s="26">
        <v>8595</v>
      </c>
      <c r="G67" s="26">
        <v>8595</v>
      </c>
      <c r="H67" s="26">
        <v>8595</v>
      </c>
      <c r="I67" s="26">
        <v>8895</v>
      </c>
      <c r="J67" s="26">
        <v>8895</v>
      </c>
      <c r="K67" s="26">
        <v>8895</v>
      </c>
      <c r="L67" s="26">
        <v>9205</v>
      </c>
      <c r="M67" s="26">
        <v>9205</v>
      </c>
      <c r="N67" s="26">
        <v>9205</v>
      </c>
    </row>
    <row r="68" ht="45" spans="1:14">
      <c r="A68" s="23"/>
      <c r="B68" s="24" t="s">
        <v>16</v>
      </c>
      <c r="C68" s="25">
        <v>107</v>
      </c>
      <c r="D68" s="25">
        <v>104</v>
      </c>
      <c r="E68" s="26">
        <v>104.1</v>
      </c>
      <c r="F68" s="26">
        <v>103.8</v>
      </c>
      <c r="G68" s="26">
        <v>103.8</v>
      </c>
      <c r="H68" s="26">
        <v>103.8</v>
      </c>
      <c r="I68" s="26">
        <v>103.5</v>
      </c>
      <c r="J68" s="26">
        <v>103.5</v>
      </c>
      <c r="K68" s="26">
        <v>103.5</v>
      </c>
      <c r="L68" s="26">
        <v>103.5</v>
      </c>
      <c r="M68" s="26">
        <v>103.5</v>
      </c>
      <c r="N68" s="26">
        <v>103.5</v>
      </c>
    </row>
    <row r="69" ht="38.25" spans="1:14">
      <c r="A69" s="23" t="s">
        <v>57</v>
      </c>
      <c r="B69" s="24" t="s">
        <v>53</v>
      </c>
      <c r="C69" s="26">
        <v>1356</v>
      </c>
      <c r="D69" s="26">
        <v>1549</v>
      </c>
      <c r="E69" s="26">
        <v>1717</v>
      </c>
      <c r="F69" s="26">
        <v>1730</v>
      </c>
      <c r="G69" s="26">
        <v>1730</v>
      </c>
      <c r="H69" s="26">
        <v>1730</v>
      </c>
      <c r="I69" s="26">
        <v>1735</v>
      </c>
      <c r="J69" s="26">
        <v>1735</v>
      </c>
      <c r="K69" s="26">
        <v>1735</v>
      </c>
      <c r="L69" s="26">
        <v>1740</v>
      </c>
      <c r="M69" s="26">
        <v>1740</v>
      </c>
      <c r="N69" s="26">
        <v>1740</v>
      </c>
    </row>
    <row r="70" ht="56.25" customHeight="1" spans="1:14">
      <c r="A70" s="23" t="s">
        <v>58</v>
      </c>
      <c r="B70" s="24" t="s">
        <v>53</v>
      </c>
      <c r="C70" s="26">
        <v>1259</v>
      </c>
      <c r="D70" s="26">
        <v>1265</v>
      </c>
      <c r="E70" s="26">
        <v>1433</v>
      </c>
      <c r="F70" s="26">
        <v>1461</v>
      </c>
      <c r="G70" s="26">
        <v>1461</v>
      </c>
      <c r="H70" s="26">
        <v>1461</v>
      </c>
      <c r="I70" s="26">
        <v>1540</v>
      </c>
      <c r="J70" s="26">
        <v>1540</v>
      </c>
      <c r="K70" s="26">
        <v>1540</v>
      </c>
      <c r="L70" s="26">
        <v>1616</v>
      </c>
      <c r="M70" s="26">
        <v>1616</v>
      </c>
      <c r="N70" s="26">
        <v>1616</v>
      </c>
    </row>
    <row r="71" ht="30" customHeight="1" spans="1:14">
      <c r="A71" s="23" t="s">
        <v>59</v>
      </c>
      <c r="B71" s="24" t="s">
        <v>15</v>
      </c>
      <c r="C71" s="26">
        <v>6227.1</v>
      </c>
      <c r="D71" s="26">
        <v>6351.6</v>
      </c>
      <c r="E71" s="26">
        <v>6510.4</v>
      </c>
      <c r="F71" s="26">
        <v>6705.7</v>
      </c>
      <c r="G71" s="26">
        <v>6705.7</v>
      </c>
      <c r="H71" s="26">
        <v>6705.7</v>
      </c>
      <c r="I71" s="26">
        <v>6940.4</v>
      </c>
      <c r="J71" s="26">
        <v>6940.4</v>
      </c>
      <c r="K71" s="26">
        <v>6940.4</v>
      </c>
      <c r="L71" s="26">
        <v>7204.2</v>
      </c>
      <c r="M71" s="26">
        <v>7204.2</v>
      </c>
      <c r="N71" s="26">
        <v>7204.2</v>
      </c>
    </row>
    <row r="72" ht="15.75" spans="1:14">
      <c r="A72" s="50" t="s">
        <v>60</v>
      </c>
      <c r="B72" s="51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ht="15.75" spans="1:14">
      <c r="A73" s="23" t="s">
        <v>61</v>
      </c>
      <c r="B73" s="24" t="s">
        <v>15</v>
      </c>
      <c r="C73" s="25">
        <v>1516.9</v>
      </c>
      <c r="D73" s="25">
        <f>C73*D74/100</f>
        <v>1597.2957</v>
      </c>
      <c r="E73" s="25">
        <f>D73*E74/100</f>
        <v>1669.1740065</v>
      </c>
      <c r="F73" s="25">
        <f>D73*F74/100</f>
        <v>1667.5767108</v>
      </c>
      <c r="G73" s="25">
        <f>E73*G74/100</f>
        <v>1742.617662786</v>
      </c>
      <c r="H73" s="25">
        <f>F73*H74/100</f>
        <v>1740.9500860752</v>
      </c>
      <c r="I73" s="25">
        <f t="shared" ref="I73:N73" si="9">F73*I74/100</f>
        <v>1737.6149326536</v>
      </c>
      <c r="J73" s="25">
        <f t="shared" si="9"/>
        <v>1815.80760462301</v>
      </c>
      <c r="K73" s="25">
        <f t="shared" si="9"/>
        <v>1814.06998969036</v>
      </c>
      <c r="L73" s="25">
        <f t="shared" si="9"/>
        <v>1810.59475982505</v>
      </c>
      <c r="M73" s="25">
        <f t="shared" si="9"/>
        <v>1892.07152401718</v>
      </c>
      <c r="N73" s="25">
        <f t="shared" si="9"/>
        <v>1890.26092925735</v>
      </c>
    </row>
    <row r="74" ht="22.5" spans="1:14">
      <c r="A74" s="23"/>
      <c r="B74" s="24" t="s">
        <v>27</v>
      </c>
      <c r="C74" s="26">
        <v>53.9</v>
      </c>
      <c r="D74" s="26">
        <v>105.3</v>
      </c>
      <c r="E74" s="26">
        <v>104.5</v>
      </c>
      <c r="F74" s="26">
        <v>104.4</v>
      </c>
      <c r="G74" s="26">
        <v>104.4</v>
      </c>
      <c r="H74" s="26">
        <v>104.4</v>
      </c>
      <c r="I74" s="26">
        <v>104.2</v>
      </c>
      <c r="J74" s="26">
        <v>104.2</v>
      </c>
      <c r="K74" s="26">
        <v>104.2</v>
      </c>
      <c r="L74" s="26">
        <v>104.2</v>
      </c>
      <c r="M74" s="26">
        <v>104.2</v>
      </c>
      <c r="N74" s="26">
        <v>104.2</v>
      </c>
    </row>
    <row r="75" ht="15.75" spans="1:14">
      <c r="A75" s="23" t="s">
        <v>62</v>
      </c>
      <c r="B75" s="24" t="s">
        <v>15</v>
      </c>
      <c r="C75" s="26">
        <v>2382.9</v>
      </c>
      <c r="D75" s="26">
        <v>1309.8</v>
      </c>
      <c r="E75" s="26">
        <v>1505.4</v>
      </c>
      <c r="F75" s="26">
        <v>1545.9</v>
      </c>
      <c r="G75" s="26">
        <v>1545.9</v>
      </c>
      <c r="H75" s="26">
        <v>1545.9</v>
      </c>
      <c r="I75" s="26">
        <v>1611</v>
      </c>
      <c r="J75" s="26">
        <v>1611</v>
      </c>
      <c r="K75" s="26">
        <v>1611</v>
      </c>
      <c r="L75" s="26">
        <v>1730</v>
      </c>
      <c r="M75" s="26">
        <v>1730</v>
      </c>
      <c r="N75" s="26">
        <v>1730</v>
      </c>
    </row>
    <row r="76" ht="22.5" spans="1:14">
      <c r="A76" s="23"/>
      <c r="B76" s="24" t="s">
        <v>27</v>
      </c>
      <c r="C76" s="26">
        <v>90.2</v>
      </c>
      <c r="D76" s="26">
        <v>55</v>
      </c>
      <c r="E76" s="26">
        <v>114.9</v>
      </c>
      <c r="F76" s="26">
        <v>102.6</v>
      </c>
      <c r="G76" s="26">
        <v>102.6</v>
      </c>
      <c r="H76" s="26">
        <v>102.6</v>
      </c>
      <c r="I76" s="26">
        <v>104.2</v>
      </c>
      <c r="J76" s="26">
        <v>104.2</v>
      </c>
      <c r="K76" s="26">
        <v>104.2</v>
      </c>
      <c r="L76" s="26">
        <v>107.4</v>
      </c>
      <c r="M76" s="26">
        <v>107.4</v>
      </c>
      <c r="N76" s="26">
        <v>107.4</v>
      </c>
    </row>
    <row r="77" ht="15.75" spans="1:14">
      <c r="A77" s="20" t="s">
        <v>63</v>
      </c>
      <c r="B77" s="21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ht="38.25" spans="1:14">
      <c r="A78" s="23" t="s">
        <v>64</v>
      </c>
      <c r="B78" s="24" t="s">
        <v>65</v>
      </c>
      <c r="C78" s="52">
        <v>788846.5</v>
      </c>
      <c r="D78" s="52">
        <v>841206.5</v>
      </c>
      <c r="E78" s="52">
        <v>1085392</v>
      </c>
      <c r="F78" s="52">
        <f>E78</f>
        <v>1085392</v>
      </c>
      <c r="G78" s="52">
        <v>803352.6</v>
      </c>
      <c r="H78" s="52">
        <f>G78</f>
        <v>803352.6</v>
      </c>
      <c r="I78" s="52">
        <f>H78</f>
        <v>803352.6</v>
      </c>
      <c r="J78" s="52">
        <v>905285</v>
      </c>
      <c r="K78" s="52">
        <f>J78</f>
        <v>905285</v>
      </c>
      <c r="L78" s="52">
        <f>K78</f>
        <v>905285</v>
      </c>
      <c r="M78" s="52">
        <f>L78</f>
        <v>905285</v>
      </c>
      <c r="N78" s="52">
        <f>M78</f>
        <v>905285</v>
      </c>
    </row>
    <row r="79" ht="38.25" spans="1:14">
      <c r="A79" s="23" t="s">
        <v>66</v>
      </c>
      <c r="B79" s="24" t="s">
        <v>65</v>
      </c>
      <c r="C79" s="52">
        <v>1665585</v>
      </c>
      <c r="D79" s="52">
        <v>1751592</v>
      </c>
      <c r="E79" s="52">
        <v>2094263.8</v>
      </c>
      <c r="F79" s="52">
        <v>2094263.8</v>
      </c>
      <c r="G79" s="52">
        <v>2163957.8</v>
      </c>
      <c r="H79" s="52">
        <v>2163957.8</v>
      </c>
      <c r="I79" s="52">
        <v>2163957.8</v>
      </c>
      <c r="J79" s="52">
        <v>2322379.8</v>
      </c>
      <c r="K79" s="52">
        <v>2322379.8</v>
      </c>
      <c r="L79" s="52">
        <v>2322379.8</v>
      </c>
      <c r="M79" s="52">
        <v>2322379.8</v>
      </c>
      <c r="N79" s="52">
        <v>2322379.8</v>
      </c>
    </row>
    <row r="80" ht="25.5" spans="1:14">
      <c r="A80" s="23" t="s">
        <v>67</v>
      </c>
      <c r="B80" s="24" t="s">
        <v>65</v>
      </c>
      <c r="C80" s="53">
        <v>2598.4</v>
      </c>
      <c r="D80" s="53">
        <v>-24931.5</v>
      </c>
      <c r="E80" s="53">
        <v>-29011</v>
      </c>
      <c r="F80" s="53">
        <v>-29011</v>
      </c>
      <c r="G80" s="53">
        <v>-31294</v>
      </c>
      <c r="H80" s="53">
        <v>-31294</v>
      </c>
      <c r="I80" s="53">
        <v>-31294</v>
      </c>
      <c r="J80" s="53">
        <v>-33459</v>
      </c>
      <c r="K80" s="53">
        <v>-33459</v>
      </c>
      <c r="L80" s="53">
        <v>-33459</v>
      </c>
      <c r="M80" s="53">
        <v>-33459</v>
      </c>
      <c r="N80" s="53">
        <v>-33459</v>
      </c>
    </row>
    <row r="81" ht="15.75" spans="1:14">
      <c r="A81" s="20" t="s">
        <v>68</v>
      </c>
      <c r="B81" s="21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ht="15.75" spans="1:14">
      <c r="A82" s="23" t="s">
        <v>69</v>
      </c>
      <c r="B82" s="21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</row>
    <row r="83" ht="15.75" spans="1:16">
      <c r="A83" s="23" t="s">
        <v>70</v>
      </c>
      <c r="B83" s="55" t="s">
        <v>71</v>
      </c>
      <c r="C83" s="56">
        <v>66.7</v>
      </c>
      <c r="D83" s="56">
        <v>66.1</v>
      </c>
      <c r="E83" s="56">
        <v>66.1</v>
      </c>
      <c r="F83" s="56">
        <v>65.7</v>
      </c>
      <c r="G83" s="56">
        <v>65.7</v>
      </c>
      <c r="H83" s="56">
        <v>65.7</v>
      </c>
      <c r="I83" s="56">
        <v>65.4</v>
      </c>
      <c r="J83" s="56">
        <v>65.4</v>
      </c>
      <c r="K83" s="56">
        <v>65.4</v>
      </c>
      <c r="L83" s="56">
        <v>65.1</v>
      </c>
      <c r="M83" s="56">
        <v>65.1</v>
      </c>
      <c r="N83" s="56">
        <v>65.1</v>
      </c>
      <c r="O83" s="67"/>
      <c r="P83" s="68"/>
    </row>
    <row r="84" ht="15.75" spans="1:16">
      <c r="A84" s="23" t="s">
        <v>72</v>
      </c>
      <c r="B84" s="55" t="s">
        <v>71</v>
      </c>
      <c r="C84" s="56">
        <v>66.9</v>
      </c>
      <c r="D84" s="56">
        <v>66.6</v>
      </c>
      <c r="E84" s="56">
        <v>65.85</v>
      </c>
      <c r="F84" s="56">
        <v>65.4</v>
      </c>
      <c r="G84" s="56">
        <v>65.4</v>
      </c>
      <c r="H84" s="56">
        <v>65.4</v>
      </c>
      <c r="I84" s="56">
        <v>65</v>
      </c>
      <c r="J84" s="56">
        <v>65</v>
      </c>
      <c r="K84" s="56">
        <v>65</v>
      </c>
      <c r="L84" s="56">
        <v>64.6</v>
      </c>
      <c r="M84" s="56">
        <v>64.6</v>
      </c>
      <c r="N84" s="56">
        <v>64.6</v>
      </c>
      <c r="O84" s="67"/>
      <c r="P84" s="68"/>
    </row>
    <row r="85" ht="25.5" spans="1:16">
      <c r="A85" s="23" t="s">
        <v>73</v>
      </c>
      <c r="B85" s="55" t="s">
        <v>71</v>
      </c>
      <c r="C85" s="54">
        <v>36.7</v>
      </c>
      <c r="D85" s="54">
        <v>36.8</v>
      </c>
      <c r="E85" s="54">
        <v>36.3</v>
      </c>
      <c r="F85" s="54">
        <v>36.1</v>
      </c>
      <c r="G85" s="54">
        <v>36.1</v>
      </c>
      <c r="H85" s="54">
        <v>36.1</v>
      </c>
      <c r="I85" s="54">
        <v>36</v>
      </c>
      <c r="J85" s="54">
        <v>36</v>
      </c>
      <c r="K85" s="54">
        <v>36</v>
      </c>
      <c r="L85" s="54">
        <v>35.9</v>
      </c>
      <c r="M85" s="54">
        <v>35.9</v>
      </c>
      <c r="N85" s="54">
        <v>35.9</v>
      </c>
      <c r="O85" s="67"/>
      <c r="P85" s="68"/>
    </row>
    <row r="86" ht="25.5" spans="1:16">
      <c r="A86" s="23" t="s">
        <v>74</v>
      </c>
      <c r="B86" s="55" t="s">
        <v>75</v>
      </c>
      <c r="C86" s="54">
        <v>9.7</v>
      </c>
      <c r="D86" s="54">
        <v>9.2</v>
      </c>
      <c r="E86" s="54">
        <v>8.6</v>
      </c>
      <c r="F86" s="54">
        <v>9.2</v>
      </c>
      <c r="G86" s="54">
        <v>9.2</v>
      </c>
      <c r="H86" s="54">
        <v>9.2</v>
      </c>
      <c r="I86" s="54">
        <v>9.2</v>
      </c>
      <c r="J86" s="54">
        <v>9.2</v>
      </c>
      <c r="K86" s="54">
        <v>9.2</v>
      </c>
      <c r="L86" s="54">
        <v>9.3</v>
      </c>
      <c r="M86" s="54">
        <v>9.3</v>
      </c>
      <c r="N86" s="54">
        <v>9.3</v>
      </c>
      <c r="O86" s="67"/>
      <c r="P86" s="68"/>
    </row>
    <row r="87" ht="25.5" spans="1:16">
      <c r="A87" s="23" t="s">
        <v>76</v>
      </c>
      <c r="B87" s="55" t="s">
        <v>75</v>
      </c>
      <c r="C87" s="54">
        <v>17.5</v>
      </c>
      <c r="D87" s="54">
        <v>16.3</v>
      </c>
      <c r="E87" s="54">
        <v>16.9</v>
      </c>
      <c r="F87" s="54">
        <v>16.6</v>
      </c>
      <c r="G87" s="54">
        <v>16.6</v>
      </c>
      <c r="H87" s="54">
        <v>16.6</v>
      </c>
      <c r="I87" s="54">
        <v>16.6</v>
      </c>
      <c r="J87" s="54">
        <v>16.6</v>
      </c>
      <c r="K87" s="54">
        <v>16.6</v>
      </c>
      <c r="L87" s="54">
        <v>16.5</v>
      </c>
      <c r="M87" s="54">
        <v>16.5</v>
      </c>
      <c r="N87" s="54">
        <v>16.5</v>
      </c>
      <c r="O87" s="67"/>
      <c r="P87" s="68"/>
    </row>
    <row r="88" ht="25.5" spans="1:16">
      <c r="A88" s="23" t="s">
        <v>77</v>
      </c>
      <c r="B88" s="55" t="s">
        <v>78</v>
      </c>
      <c r="C88" s="54">
        <v>-7.8</v>
      </c>
      <c r="D88" s="54">
        <v>-7.1</v>
      </c>
      <c r="E88" s="54">
        <v>-8.3</v>
      </c>
      <c r="F88" s="54">
        <f t="shared" ref="F88:N88" si="10">F86-F87</f>
        <v>-7.4</v>
      </c>
      <c r="G88" s="54">
        <f t="shared" si="10"/>
        <v>-7.4</v>
      </c>
      <c r="H88" s="54">
        <f t="shared" si="10"/>
        <v>-7.4</v>
      </c>
      <c r="I88" s="54">
        <f t="shared" si="10"/>
        <v>-7.4</v>
      </c>
      <c r="J88" s="54">
        <f t="shared" si="10"/>
        <v>-7.4</v>
      </c>
      <c r="K88" s="54">
        <f t="shared" si="10"/>
        <v>-7.4</v>
      </c>
      <c r="L88" s="54">
        <f t="shared" si="10"/>
        <v>-7.2</v>
      </c>
      <c r="M88" s="54">
        <f t="shared" si="10"/>
        <v>-7.2</v>
      </c>
      <c r="N88" s="54">
        <f t="shared" si="10"/>
        <v>-7.2</v>
      </c>
      <c r="O88" s="67"/>
      <c r="P88" s="68"/>
    </row>
    <row r="89" ht="25.5" spans="1:16">
      <c r="A89" s="23" t="s">
        <v>79</v>
      </c>
      <c r="B89" s="55" t="s">
        <v>80</v>
      </c>
      <c r="C89" s="54">
        <v>14.3</v>
      </c>
      <c r="D89" s="54">
        <v>-7.7</v>
      </c>
      <c r="E89" s="54">
        <v>2.8</v>
      </c>
      <c r="F89" s="54">
        <v>3</v>
      </c>
      <c r="G89" s="54">
        <v>3</v>
      </c>
      <c r="H89" s="54">
        <v>3</v>
      </c>
      <c r="I89" s="54">
        <v>3.5</v>
      </c>
      <c r="J89" s="54">
        <v>3.5</v>
      </c>
      <c r="K89" s="54">
        <v>3.5</v>
      </c>
      <c r="L89" s="54">
        <v>4</v>
      </c>
      <c r="M89" s="54">
        <v>4</v>
      </c>
      <c r="N89" s="54">
        <v>4</v>
      </c>
      <c r="O89" s="67"/>
      <c r="P89" s="68"/>
    </row>
    <row r="90" ht="15.75" spans="1:16">
      <c r="A90" s="23" t="s">
        <v>81</v>
      </c>
      <c r="B90" s="21"/>
      <c r="C90" s="54">
        <f t="shared" ref="C90:N90" si="11">SUM(C88:C89)</f>
        <v>6.5</v>
      </c>
      <c r="D90" s="54">
        <f t="shared" si="11"/>
        <v>-14.8</v>
      </c>
      <c r="E90" s="54">
        <f t="shared" si="11"/>
        <v>-5.5</v>
      </c>
      <c r="F90" s="54">
        <f t="shared" si="11"/>
        <v>-4.4</v>
      </c>
      <c r="G90" s="54">
        <f t="shared" si="11"/>
        <v>-4.4</v>
      </c>
      <c r="H90" s="54">
        <f t="shared" si="11"/>
        <v>-4.4</v>
      </c>
      <c r="I90" s="54">
        <f t="shared" si="11"/>
        <v>-3.9</v>
      </c>
      <c r="J90" s="54">
        <f t="shared" si="11"/>
        <v>-3.9</v>
      </c>
      <c r="K90" s="54">
        <f t="shared" si="11"/>
        <v>-3.9</v>
      </c>
      <c r="L90" s="54">
        <f t="shared" si="11"/>
        <v>-3.2</v>
      </c>
      <c r="M90" s="54">
        <f t="shared" si="11"/>
        <v>-3.2</v>
      </c>
      <c r="N90" s="54">
        <f t="shared" si="11"/>
        <v>-3.2</v>
      </c>
      <c r="O90" s="67"/>
      <c r="P90" s="68"/>
    </row>
    <row r="91" ht="40.5" customHeight="1" spans="1:16">
      <c r="A91" s="23" t="s">
        <v>82</v>
      </c>
      <c r="B91" s="55" t="s">
        <v>53</v>
      </c>
      <c r="C91" s="54">
        <v>19391</v>
      </c>
      <c r="D91" s="54">
        <v>18950</v>
      </c>
      <c r="E91" s="54">
        <v>18931</v>
      </c>
      <c r="F91" s="54">
        <v>18742</v>
      </c>
      <c r="G91" s="54">
        <v>18742</v>
      </c>
      <c r="H91" s="54">
        <v>18742</v>
      </c>
      <c r="I91" s="54">
        <v>18742</v>
      </c>
      <c r="J91" s="54">
        <v>18742</v>
      </c>
      <c r="K91" s="54">
        <v>18742</v>
      </c>
      <c r="L91" s="54">
        <v>18742</v>
      </c>
      <c r="M91" s="54">
        <v>18742</v>
      </c>
      <c r="N91" s="54">
        <v>18742</v>
      </c>
      <c r="O91" s="67"/>
      <c r="P91" s="68"/>
    </row>
    <row r="92" ht="25.5" spans="1:16">
      <c r="A92" s="23" t="s">
        <v>83</v>
      </c>
      <c r="B92" s="57" t="s">
        <v>53</v>
      </c>
      <c r="C92" s="54">
        <v>7076</v>
      </c>
      <c r="D92" s="54">
        <v>7146</v>
      </c>
      <c r="E92" s="54">
        <v>7107</v>
      </c>
      <c r="F92" s="54">
        <v>7086</v>
      </c>
      <c r="G92" s="54">
        <v>7086</v>
      </c>
      <c r="H92" s="54">
        <v>7086</v>
      </c>
      <c r="I92" s="54">
        <v>7079</v>
      </c>
      <c r="J92" s="54">
        <v>7079</v>
      </c>
      <c r="K92" s="54">
        <v>7079</v>
      </c>
      <c r="L92" s="54">
        <v>7086</v>
      </c>
      <c r="M92" s="54">
        <v>7086</v>
      </c>
      <c r="N92" s="54">
        <v>7086</v>
      </c>
      <c r="O92" s="67"/>
      <c r="P92" s="68"/>
    </row>
    <row r="93" ht="15.75" spans="1:16">
      <c r="A93" s="23" t="s">
        <v>84</v>
      </c>
      <c r="B93" s="57" t="s">
        <v>15</v>
      </c>
      <c r="C93" s="54">
        <v>5332.7</v>
      </c>
      <c r="D93" s="54">
        <v>5630</v>
      </c>
      <c r="E93" s="54">
        <v>6001.6</v>
      </c>
      <c r="F93" s="54">
        <v>6295.6</v>
      </c>
      <c r="G93" s="54">
        <v>6295.6</v>
      </c>
      <c r="H93" s="54">
        <v>6295.6</v>
      </c>
      <c r="I93" s="54">
        <v>6616.7</v>
      </c>
      <c r="J93" s="54">
        <v>6616.7</v>
      </c>
      <c r="K93" s="54">
        <v>6616.7</v>
      </c>
      <c r="L93" s="54">
        <v>6987.3</v>
      </c>
      <c r="M93" s="54">
        <v>6987.3</v>
      </c>
      <c r="N93" s="54">
        <v>6987.3</v>
      </c>
      <c r="O93" s="67"/>
      <c r="P93" s="68"/>
    </row>
    <row r="94" ht="38.25" spans="1:16">
      <c r="A94" s="23"/>
      <c r="B94" s="55" t="s">
        <v>27</v>
      </c>
      <c r="C94" s="54">
        <v>102.1</v>
      </c>
      <c r="D94" s="34">
        <f>D93/C93*100</f>
        <v>105.575037035648</v>
      </c>
      <c r="E94" s="34">
        <f>E93/D93*100</f>
        <v>106.600355239787</v>
      </c>
      <c r="F94" s="34">
        <f>F93/D93*100</f>
        <v>111.822380106572</v>
      </c>
      <c r="G94" s="34">
        <f>G93/E93*100</f>
        <v>104.898693681685</v>
      </c>
      <c r="H94" s="34">
        <f>H93/F93*100</f>
        <v>100</v>
      </c>
      <c r="I94" s="34">
        <f t="shared" ref="I94:N94" si="12">I93/F93*100</f>
        <v>105.100387572273</v>
      </c>
      <c r="J94" s="34">
        <f t="shared" si="12"/>
        <v>105.100387572273</v>
      </c>
      <c r="K94" s="34">
        <f t="shared" si="12"/>
        <v>105.100387572273</v>
      </c>
      <c r="L94" s="34">
        <f t="shared" si="12"/>
        <v>105.600979340154</v>
      </c>
      <c r="M94" s="34">
        <f t="shared" si="12"/>
        <v>105.600979340154</v>
      </c>
      <c r="N94" s="34">
        <f t="shared" si="12"/>
        <v>105.600979340154</v>
      </c>
      <c r="O94" s="67"/>
      <c r="P94" s="68"/>
    </row>
    <row r="95" ht="15.75" spans="1:16">
      <c r="A95" s="23" t="s">
        <v>83</v>
      </c>
      <c r="B95" s="55" t="s">
        <v>15</v>
      </c>
      <c r="C95" s="54">
        <v>1858.198</v>
      </c>
      <c r="D95" s="54">
        <v>1948.7</v>
      </c>
      <c r="E95" s="54">
        <v>2124.1</v>
      </c>
      <c r="F95" s="54">
        <v>2207.6</v>
      </c>
      <c r="G95" s="54">
        <v>2207.6</v>
      </c>
      <c r="H95" s="54">
        <v>2207.6</v>
      </c>
      <c r="I95" s="54">
        <v>2304.7</v>
      </c>
      <c r="J95" s="54">
        <v>2304.7</v>
      </c>
      <c r="K95" s="54">
        <v>2304.7</v>
      </c>
      <c r="L95" s="54">
        <v>2415.4</v>
      </c>
      <c r="M95" s="54">
        <v>2415.4</v>
      </c>
      <c r="N95" s="54">
        <v>2415.4</v>
      </c>
      <c r="O95" s="67"/>
      <c r="P95" s="68"/>
    </row>
    <row r="96" ht="38.25" spans="1:16">
      <c r="A96" s="23"/>
      <c r="B96" s="55" t="s">
        <v>27</v>
      </c>
      <c r="C96" s="54">
        <v>100.6</v>
      </c>
      <c r="D96" s="34">
        <f>D95/C95*100</f>
        <v>104.870417468967</v>
      </c>
      <c r="E96" s="34">
        <f>E95/D95*100</f>
        <v>109.000872376456</v>
      </c>
      <c r="F96" s="34">
        <f>F95/E95*100</f>
        <v>103.931076691305</v>
      </c>
      <c r="G96" s="34">
        <f>G95/E95*100</f>
        <v>103.931076691305</v>
      </c>
      <c r="H96" s="34">
        <v>102</v>
      </c>
      <c r="I96" s="34">
        <f t="shared" ref="I96:N96" si="13">I95/F95*100</f>
        <v>104.398441746693</v>
      </c>
      <c r="J96" s="34">
        <f t="shared" si="13"/>
        <v>104.398441746693</v>
      </c>
      <c r="K96" s="34">
        <f t="shared" si="13"/>
        <v>104.398441746693</v>
      </c>
      <c r="L96" s="34">
        <f t="shared" si="13"/>
        <v>104.803228185881</v>
      </c>
      <c r="M96" s="34">
        <f t="shared" si="13"/>
        <v>104.803228185881</v>
      </c>
      <c r="N96" s="34">
        <f t="shared" si="13"/>
        <v>104.803228185881</v>
      </c>
      <c r="O96" s="67"/>
      <c r="P96" s="68"/>
    </row>
    <row r="97" ht="15.75" spans="1:16">
      <c r="A97" s="23" t="s">
        <v>85</v>
      </c>
      <c r="B97" s="55" t="s">
        <v>86</v>
      </c>
      <c r="C97" s="54">
        <v>22917</v>
      </c>
      <c r="D97" s="58">
        <f>D93/D91/12*1000000</f>
        <v>24758.1354441513</v>
      </c>
      <c r="E97" s="58">
        <f>E93/E91/12*1000000</f>
        <v>26418.7487894635</v>
      </c>
      <c r="F97" s="58">
        <v>27993</v>
      </c>
      <c r="G97" s="58">
        <v>27993</v>
      </c>
      <c r="H97" s="58">
        <v>27993</v>
      </c>
      <c r="I97" s="58">
        <v>29421</v>
      </c>
      <c r="J97" s="58">
        <v>29421</v>
      </c>
      <c r="K97" s="58">
        <v>29421</v>
      </c>
      <c r="L97" s="58">
        <v>31068</v>
      </c>
      <c r="M97" s="58">
        <f>M93/M91/12*1000000</f>
        <v>31067.9223135204</v>
      </c>
      <c r="N97" s="58">
        <f>N93/N91/12*1000000</f>
        <v>31067.9223135204</v>
      </c>
      <c r="O97" s="67"/>
      <c r="P97" s="68"/>
    </row>
    <row r="98" ht="38.25" spans="1:16">
      <c r="A98" s="23"/>
      <c r="B98" s="55" t="s">
        <v>27</v>
      </c>
      <c r="C98" s="54">
        <v>107.2</v>
      </c>
      <c r="D98" s="34">
        <f>D97/C97*100</f>
        <v>108.033928717333</v>
      </c>
      <c r="E98" s="34">
        <f>E97/D97*100</f>
        <v>106.707344133641</v>
      </c>
      <c r="F98" s="34">
        <f>F97/E97*100</f>
        <v>105.958840909091</v>
      </c>
      <c r="G98" s="34">
        <f>G97/E97*100</f>
        <v>105.958840909091</v>
      </c>
      <c r="H98" s="34">
        <v>106</v>
      </c>
      <c r="I98" s="34">
        <f t="shared" ref="I98:N98" si="14">I97/F97*100</f>
        <v>105.10127531883</v>
      </c>
      <c r="J98" s="34">
        <f t="shared" si="14"/>
        <v>105.10127531883</v>
      </c>
      <c r="K98" s="34">
        <f t="shared" si="14"/>
        <v>105.10127531883</v>
      </c>
      <c r="L98" s="34">
        <f t="shared" si="14"/>
        <v>105.598042214745</v>
      </c>
      <c r="M98" s="34">
        <f t="shared" si="14"/>
        <v>105.597778163626</v>
      </c>
      <c r="N98" s="34">
        <f t="shared" si="14"/>
        <v>105.597778163626</v>
      </c>
      <c r="O98" s="67"/>
      <c r="P98" s="68"/>
    </row>
    <row r="99" ht="15.75" spans="1:16">
      <c r="A99" s="23" t="s">
        <v>83</v>
      </c>
      <c r="B99" s="55" t="s">
        <v>86</v>
      </c>
      <c r="C99" s="54">
        <v>21884</v>
      </c>
      <c r="D99" s="58">
        <v>22724.5</v>
      </c>
      <c r="E99" s="54">
        <v>24906</v>
      </c>
      <c r="F99" s="34">
        <v>25963</v>
      </c>
      <c r="G99" s="34">
        <v>25963</v>
      </c>
      <c r="H99" s="34">
        <v>25963</v>
      </c>
      <c r="I99" s="34">
        <v>27133</v>
      </c>
      <c r="J99" s="34">
        <v>27133</v>
      </c>
      <c r="K99" s="34">
        <v>27133</v>
      </c>
      <c r="L99" s="34">
        <v>28407</v>
      </c>
      <c r="M99" s="34">
        <v>28407</v>
      </c>
      <c r="N99" s="34">
        <v>28407</v>
      </c>
      <c r="O99" s="67"/>
      <c r="P99" s="68"/>
    </row>
    <row r="100" ht="38.25" spans="1:16">
      <c r="A100" s="23"/>
      <c r="B100" s="55" t="s">
        <v>27</v>
      </c>
      <c r="C100" s="54">
        <v>104.2</v>
      </c>
      <c r="D100" s="54">
        <v>103.8</v>
      </c>
      <c r="E100" s="34">
        <f>E99/D99*100</f>
        <v>109.599771172083</v>
      </c>
      <c r="F100" s="34">
        <f>F99/E99*100</f>
        <v>104.24395727937</v>
      </c>
      <c r="G100" s="34">
        <f>G99/E99*100</f>
        <v>104.24395727937</v>
      </c>
      <c r="H100" s="34">
        <v>104.2</v>
      </c>
      <c r="I100" s="34">
        <f t="shared" ref="I100:N100" si="15">I99/F99*100</f>
        <v>104.506412972307</v>
      </c>
      <c r="J100" s="34">
        <f t="shared" si="15"/>
        <v>104.506412972307</v>
      </c>
      <c r="K100" s="34">
        <f t="shared" si="15"/>
        <v>104.506412972307</v>
      </c>
      <c r="L100" s="34">
        <f t="shared" si="15"/>
        <v>104.695389378248</v>
      </c>
      <c r="M100" s="34">
        <f t="shared" si="15"/>
        <v>104.695389378248</v>
      </c>
      <c r="N100" s="34">
        <f t="shared" si="15"/>
        <v>104.695389378248</v>
      </c>
      <c r="O100" s="67"/>
      <c r="P100" s="68"/>
    </row>
    <row r="101" ht="38.25" spans="1:16">
      <c r="A101" s="23" t="s">
        <v>87</v>
      </c>
      <c r="B101" s="55" t="s">
        <v>53</v>
      </c>
      <c r="C101" s="54">
        <v>262</v>
      </c>
      <c r="D101" s="54">
        <v>275</v>
      </c>
      <c r="E101" s="54">
        <v>245</v>
      </c>
      <c r="F101" s="54">
        <v>250</v>
      </c>
      <c r="G101" s="54">
        <v>250</v>
      </c>
      <c r="H101" s="54">
        <v>250</v>
      </c>
      <c r="I101" s="54">
        <v>250</v>
      </c>
      <c r="J101" s="54">
        <v>250</v>
      </c>
      <c r="K101" s="54">
        <v>250</v>
      </c>
      <c r="L101" s="54">
        <v>250</v>
      </c>
      <c r="M101" s="54">
        <v>250</v>
      </c>
      <c r="N101" s="54">
        <v>250</v>
      </c>
      <c r="O101" s="67"/>
      <c r="P101" s="68"/>
    </row>
    <row r="102" ht="38.25" spans="1:16">
      <c r="A102" s="23" t="s">
        <v>88</v>
      </c>
      <c r="B102" s="55" t="s">
        <v>89</v>
      </c>
      <c r="C102" s="54">
        <v>0.77</v>
      </c>
      <c r="D102" s="54">
        <v>0.8</v>
      </c>
      <c r="E102" s="54">
        <v>0.7</v>
      </c>
      <c r="F102" s="54">
        <v>0.7</v>
      </c>
      <c r="G102" s="54">
        <v>0.7</v>
      </c>
      <c r="H102" s="54">
        <v>0.7</v>
      </c>
      <c r="I102" s="54">
        <v>0.7</v>
      </c>
      <c r="J102" s="54">
        <v>0.7</v>
      </c>
      <c r="K102" s="54">
        <v>0.7</v>
      </c>
      <c r="L102" s="54">
        <v>0.7</v>
      </c>
      <c r="M102" s="54">
        <v>0.7</v>
      </c>
      <c r="N102" s="54">
        <v>0.7</v>
      </c>
      <c r="O102" s="67"/>
      <c r="P102" s="68"/>
    </row>
    <row r="103" ht="15.75" spans="1:16">
      <c r="A103" s="59"/>
      <c r="B103" s="59"/>
      <c r="C103" s="60"/>
      <c r="D103" s="60"/>
      <c r="E103" s="60"/>
      <c r="F103" s="60"/>
      <c r="G103" s="61"/>
      <c r="H103" s="61"/>
      <c r="I103" s="61"/>
      <c r="J103" s="61"/>
      <c r="K103" s="61"/>
      <c r="L103" s="61"/>
      <c r="M103" s="61"/>
      <c r="N103" s="61"/>
      <c r="O103" s="67"/>
      <c r="P103" s="68"/>
    </row>
    <row r="104" ht="59.25" customHeight="1" spans="1:15">
      <c r="A104" s="62" t="s">
        <v>90</v>
      </c>
      <c r="B104" s="62"/>
      <c r="C104" s="60"/>
      <c r="D104" s="60"/>
      <c r="E104" s="60"/>
      <c r="F104" s="60"/>
      <c r="G104" s="63" t="s">
        <v>91</v>
      </c>
      <c r="H104" s="63"/>
      <c r="I104" s="64"/>
      <c r="J104" s="64"/>
      <c r="K104" s="64"/>
      <c r="L104" s="64"/>
      <c r="M104" s="66"/>
      <c r="N104" s="66"/>
      <c r="O104" s="69"/>
    </row>
    <row r="105" ht="15.75" spans="1:1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6"/>
      <c r="N105" s="66"/>
      <c r="O105" s="69"/>
    </row>
    <row r="106" ht="15.75" spans="1:1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6"/>
      <c r="N106" s="66"/>
      <c r="O106" s="69"/>
    </row>
    <row r="107" ht="15.75" spans="1:15">
      <c r="A107" s="59" t="s">
        <v>92</v>
      </c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9"/>
    </row>
    <row r="108" ht="15.75" spans="1:15">
      <c r="A108" s="65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9"/>
    </row>
    <row r="109" ht="15.75" spans="1:15">
      <c r="A109" s="65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9"/>
    </row>
    <row r="110" ht="15.75" spans="1:15">
      <c r="A110" s="65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9"/>
    </row>
    <row r="111" ht="15.75" spans="1:15">
      <c r="A111" s="65"/>
      <c r="B111" s="65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9"/>
    </row>
    <row r="112" ht="15.75" spans="1:15">
      <c r="A112" s="65"/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9"/>
    </row>
    <row r="113" ht="15.75" spans="1:15">
      <c r="A113" s="65"/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9"/>
    </row>
    <row r="114" ht="15.75" spans="1:15">
      <c r="A114" s="65"/>
      <c r="B114" s="65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9"/>
    </row>
    <row r="115" ht="15.75" spans="1:15">
      <c r="A115" s="65"/>
      <c r="B115" s="65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9"/>
    </row>
    <row r="116" ht="15.75" spans="1:15">
      <c r="A116" s="65"/>
      <c r="B116" s="65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9"/>
    </row>
    <row r="117" ht="15.75" spans="1:15">
      <c r="A117" s="65"/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9"/>
    </row>
    <row r="118" ht="15.75" spans="1:15">
      <c r="A118" s="65"/>
      <c r="B118" s="65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9"/>
    </row>
    <row r="119" spans="1:15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  <row r="136" spans="1:15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9"/>
    </row>
    <row r="137" spans="1:15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9"/>
    </row>
    <row r="138" spans="1:1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9"/>
    </row>
    <row r="139" spans="1:15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9"/>
    </row>
    <row r="140" spans="1:15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9"/>
    </row>
    <row r="141" spans="1:15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9"/>
    </row>
    <row r="142" spans="1:15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9"/>
    </row>
    <row r="143" spans="1:15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9"/>
    </row>
    <row r="144" spans="1:15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9"/>
    </row>
    <row r="145" spans="1:15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9"/>
    </row>
    <row r="146" spans="1:15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9"/>
    </row>
    <row r="147" spans="1:1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9"/>
    </row>
    <row r="148" spans="1:15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9"/>
    </row>
    <row r="149" spans="1:15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9"/>
    </row>
    <row r="150" spans="1:15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9"/>
    </row>
    <row r="151" spans="1:15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9"/>
    </row>
    <row r="152" spans="1:15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9"/>
    </row>
    <row r="153" spans="1:1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9"/>
    </row>
    <row r="154" spans="1:1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9"/>
    </row>
    <row r="155" spans="1:1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9"/>
    </row>
    <row r="156" spans="1:15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9"/>
    </row>
    <row r="157" spans="1:1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9"/>
    </row>
    <row r="158" spans="1:15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9"/>
    </row>
    <row r="159" spans="1:15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9"/>
    </row>
    <row r="160" spans="1:15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9"/>
    </row>
    <row r="161" spans="1:15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9"/>
    </row>
    <row r="162" spans="1:15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9"/>
    </row>
    <row r="163" spans="1:15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9"/>
    </row>
    <row r="164" spans="1:1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9"/>
    </row>
    <row r="165" spans="1:1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9"/>
    </row>
    <row r="166" spans="1:15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9"/>
    </row>
    <row r="167" spans="1:15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9"/>
    </row>
    <row r="168" spans="1:15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9"/>
    </row>
    <row r="169" spans="1:15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9"/>
    </row>
    <row r="170" spans="1:15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9"/>
    </row>
    <row r="171" spans="1:15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9"/>
    </row>
    <row r="172" spans="1:15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9"/>
    </row>
    <row r="173" spans="1:15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9"/>
    </row>
    <row r="174" spans="1:15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9"/>
    </row>
    <row r="175" spans="1:15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9"/>
    </row>
    <row r="176" spans="1:15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9"/>
    </row>
    <row r="177" spans="1:15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9"/>
    </row>
    <row r="178" spans="1:15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9"/>
    </row>
    <row r="179" spans="1:15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9"/>
    </row>
    <row r="180" spans="1:15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9"/>
    </row>
    <row r="181" spans="1:1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9"/>
    </row>
    <row r="182" spans="1:1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9"/>
    </row>
    <row r="183" spans="1:15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9"/>
    </row>
    <row r="184" spans="1:14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</row>
    <row r="185" spans="1:14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</row>
    <row r="186" spans="1:14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</row>
    <row r="187" spans="1:14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</row>
    <row r="188" spans="1:14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</row>
    <row r="189" spans="1:14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</row>
    <row r="190" spans="1:14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</row>
    <row r="191" spans="1:14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</row>
    <row r="192" spans="1:14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</row>
    <row r="193" spans="1:14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</row>
    <row r="194" spans="1:14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</row>
    <row r="195" spans="1:14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</row>
    <row r="197" spans="1:14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</row>
    <row r="198" spans="1:14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</row>
    <row r="199" spans="1:14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</row>
    <row r="200" spans="1:14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</row>
    <row r="201" spans="1:14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</row>
    <row r="202" spans="1:14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</row>
    <row r="203" spans="1:14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</row>
    <row r="204" spans="1:14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</row>
    <row r="206" spans="1:14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</row>
    <row r="207" spans="1:14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</row>
    <row r="208" spans="1:14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</row>
    <row r="209" spans="1:14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</row>
    <row r="210" spans="1:14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</row>
    <row r="211" spans="1:14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</row>
    <row r="213" spans="1:14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</row>
    <row r="214" spans="1:14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</row>
    <row r="215" spans="1:14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</row>
    <row r="216" spans="1:14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</row>
    <row r="217" spans="1:14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</row>
    <row r="218" spans="1:14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</row>
    <row r="219" spans="1:14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</row>
    <row r="220" spans="1:14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</row>
    <row r="221" spans="1:14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</row>
    <row r="222" spans="1:14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</row>
    <row r="223" spans="1:14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</row>
    <row r="224" spans="1:14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</row>
    <row r="225" spans="1:14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</row>
    <row r="226" spans="1:14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</row>
    <row r="227" spans="1:14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</row>
    <row r="228" spans="1:14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</row>
    <row r="229" spans="1:14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</row>
    <row r="230" spans="1:14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</row>
    <row r="231" spans="1:14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</row>
    <row r="232" spans="1:14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</row>
    <row r="233" spans="1:14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</row>
    <row r="234" spans="1:14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</row>
  </sheetData>
  <mergeCells count="44">
    <mergeCell ref="A1:N1"/>
    <mergeCell ref="A2:N2"/>
    <mergeCell ref="A3:N3"/>
    <mergeCell ref="C4:D4"/>
    <mergeCell ref="F4:N4"/>
    <mergeCell ref="F5:H5"/>
    <mergeCell ref="I5:K5"/>
    <mergeCell ref="L5:N5"/>
    <mergeCell ref="G104:H104"/>
    <mergeCell ref="A4:A6"/>
    <mergeCell ref="A9:A10"/>
    <mergeCell ref="A12:A13"/>
    <mergeCell ref="A14:A15"/>
    <mergeCell ref="A16:A17"/>
    <mergeCell ref="A18:A19"/>
    <mergeCell ref="A21:A22"/>
    <mergeCell ref="A24:A25"/>
    <mergeCell ref="A26:A27"/>
    <mergeCell ref="A28:A29"/>
    <mergeCell ref="A30:A31"/>
    <mergeCell ref="A32:A33"/>
    <mergeCell ref="A35:A36"/>
    <mergeCell ref="A37:A38"/>
    <mergeCell ref="A39:A40"/>
    <mergeCell ref="A41:A42"/>
    <mergeCell ref="A44:A45"/>
    <mergeCell ref="A47:A48"/>
    <mergeCell ref="A49:A50"/>
    <mergeCell ref="A52:A53"/>
    <mergeCell ref="A55:A56"/>
    <mergeCell ref="A57:A58"/>
    <mergeCell ref="A59:A60"/>
    <mergeCell ref="A67:A68"/>
    <mergeCell ref="A73:A74"/>
    <mergeCell ref="A75:A76"/>
    <mergeCell ref="A93:A94"/>
    <mergeCell ref="A95:A96"/>
    <mergeCell ref="A97:A98"/>
    <mergeCell ref="A99:A100"/>
    <mergeCell ref="B4:B6"/>
    <mergeCell ref="C5:C6"/>
    <mergeCell ref="D5:D6"/>
    <mergeCell ref="E5:E6"/>
    <mergeCell ref="C103:F104"/>
  </mergeCells>
  <pageMargins left="0.393055555555556" right="0.393055555555556" top="0.786805555555556" bottom="0.393055555555556" header="0.314583333333333" footer="0.314583333333333"/>
  <pageSetup paperSize="9" scale="79" fitToHeight="0" orientation="landscape"/>
  <headerFooter differentFirst="1">
    <oddHeader>&amp;C&amp;"Times New Roman,обычный"&amp;P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2006-09-16T00:00:00Z</dcterms:created>
  <cp:lastPrinted>2018-10-26T05:44:00Z</cp:lastPrinted>
  <dcterms:modified xsi:type="dcterms:W3CDTF">2018-10-26T09:25:07Z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1033-10.2.0.7516</vt:lpwstr>
  </property>
</Properties>
</file>