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192.168.0.7\mail_fin_upr\!!!_Бюджетный отдел\Бюджет на 2026 г. и на 2027-2028 г\БЮДЖЕТНЫЙ ПРОГНОЗ!!!!\Постановление администрации Валуйского мо\"/>
    </mc:Choice>
  </mc:AlternateContent>
  <bookViews>
    <workbookView xWindow="0" yWindow="0" windowWidth="28800" windowHeight="11745"/>
  </bookViews>
  <sheets>
    <sheet name="2" sheetId="4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I10" i="4" l="1"/>
  <c r="J10" i="4"/>
  <c r="K10" i="4"/>
  <c r="L10" i="4"/>
  <c r="M10" i="4" s="1"/>
  <c r="N10" i="4" s="1"/>
  <c r="O10" i="4" s="1"/>
  <c r="P10" i="4" s="1"/>
  <c r="I11" i="4"/>
  <c r="J11" i="4"/>
  <c r="K11" i="4"/>
  <c r="L11" i="4"/>
  <c r="M11" i="4" s="1"/>
  <c r="N11" i="4" s="1"/>
  <c r="O11" i="4" s="1"/>
  <c r="P11" i="4" s="1"/>
  <c r="H11" i="4"/>
  <c r="H10" i="4"/>
  <c r="K8" i="4"/>
  <c r="L8" i="4"/>
  <c r="M8" i="4"/>
  <c r="N8" i="4"/>
  <c r="O8" i="4" s="1"/>
  <c r="P8" i="4" s="1"/>
  <c r="Q8" i="4" s="1"/>
  <c r="H8" i="4"/>
  <c r="I8" i="4" s="1"/>
  <c r="J8" i="4" s="1"/>
  <c r="H18" i="4" l="1"/>
  <c r="I18" i="4"/>
  <c r="J18" i="4"/>
  <c r="K18" i="4"/>
  <c r="L18" i="4" s="1"/>
  <c r="M18" i="4" s="1"/>
  <c r="N18" i="4" s="1"/>
  <c r="O18" i="4" s="1"/>
  <c r="P18" i="4" s="1"/>
  <c r="H17" i="4"/>
  <c r="I17" i="4"/>
  <c r="J17" i="4"/>
  <c r="K17" i="4"/>
  <c r="L17" i="4" s="1"/>
  <c r="M17" i="4" s="1"/>
  <c r="N17" i="4" s="1"/>
  <c r="O17" i="4" s="1"/>
  <c r="P17" i="4" s="1"/>
  <c r="N16" i="4"/>
  <c r="O16" i="4"/>
  <c r="P16" i="4" s="1"/>
  <c r="H16" i="4"/>
  <c r="I16" i="4"/>
  <c r="J16" i="4"/>
  <c r="K16" i="4"/>
  <c r="L16" i="4" s="1"/>
  <c r="M16" i="4" s="1"/>
  <c r="N15" i="4"/>
  <c r="O15" i="4"/>
  <c r="P15" i="4" s="1"/>
  <c r="Q15" i="4" s="1"/>
  <c r="I15" i="4"/>
  <c r="H15" i="4"/>
  <c r="J15" i="4"/>
  <c r="K15" i="4" s="1"/>
  <c r="L15" i="4" s="1"/>
  <c r="M15" i="4" s="1"/>
  <c r="I14" i="4"/>
  <c r="J14" i="4"/>
  <c r="K14" i="4" s="1"/>
  <c r="L14" i="4" s="1"/>
  <c r="M14" i="4" s="1"/>
  <c r="N14" i="4" s="1"/>
  <c r="O14" i="4" s="1"/>
  <c r="P14" i="4" s="1"/>
  <c r="H14" i="4"/>
  <c r="I12" i="4"/>
  <c r="J12" i="4"/>
  <c r="K12" i="4" s="1"/>
  <c r="L12" i="4" s="1"/>
  <c r="M12" i="4" s="1"/>
  <c r="N12" i="4" s="1"/>
  <c r="O12" i="4" s="1"/>
  <c r="P12" i="4" s="1"/>
  <c r="H12" i="4"/>
  <c r="Q10" i="4"/>
  <c r="C7" i="4" l="1"/>
  <c r="C19" i="4" s="1"/>
  <c r="B7" i="4"/>
  <c r="B19" i="4" s="1"/>
  <c r="D7" i="4" l="1"/>
  <c r="D19" i="4" s="1"/>
  <c r="Q18" i="4" l="1"/>
  <c r="Q16" i="4"/>
  <c r="Q14" i="4"/>
  <c r="Q17" i="4"/>
  <c r="Q12" i="4"/>
  <c r="Q11" i="4"/>
  <c r="G7" i="4"/>
  <c r="G19" i="4" s="1"/>
  <c r="F7" i="4"/>
  <c r="F19" i="4" s="1"/>
  <c r="E7" i="4"/>
  <c r="E19" i="4" s="1"/>
  <c r="I7" i="4" l="1"/>
  <c r="I19" i="4" s="1"/>
  <c r="H7" i="4"/>
  <c r="H19" i="4" s="1"/>
  <c r="J7" i="4" l="1"/>
  <c r="J19" i="4" s="1"/>
  <c r="K7" i="4" l="1"/>
  <c r="K19" i="4" s="1"/>
  <c r="L7" i="4" l="1"/>
  <c r="L19" i="4" s="1"/>
  <c r="M7" i="4" l="1"/>
  <c r="M19" i="4" s="1"/>
  <c r="N7" i="4" l="1"/>
  <c r="N19" i="4" s="1"/>
  <c r="O7" i="4" l="1"/>
  <c r="O19" i="4" s="1"/>
  <c r="P7" i="4" l="1"/>
  <c r="P19" i="4" s="1"/>
  <c r="Q7" i="4" l="1"/>
  <c r="Q19" i="4" s="1"/>
</calcChain>
</file>

<file path=xl/sharedStrings.xml><?xml version="1.0" encoding="utf-8"?>
<sst xmlns="http://schemas.openxmlformats.org/spreadsheetml/2006/main" count="37" uniqueCount="35">
  <si>
    <t>тыс. рублей</t>
  </si>
  <si>
    <t>Показатель</t>
  </si>
  <si>
    <t>Плановый период</t>
  </si>
  <si>
    <t>Прогнозный период</t>
  </si>
  <si>
    <t>2023 год</t>
  </si>
  <si>
    <t>2024 год</t>
  </si>
  <si>
    <t>2025 год</t>
  </si>
  <si>
    <t>2026 год</t>
  </si>
  <si>
    <t xml:space="preserve">2034 год </t>
  </si>
  <si>
    <t xml:space="preserve">2035 год </t>
  </si>
  <si>
    <t xml:space="preserve">2036 год </t>
  </si>
  <si>
    <t>1. Доходы, всего, в т.ч.:</t>
  </si>
  <si>
    <t>1.1. Налоговые доходы</t>
  </si>
  <si>
    <t>в том числе:</t>
  </si>
  <si>
    <t>налог на доходы физических лиц</t>
  </si>
  <si>
    <t>1.2. Неналоговые доходы</t>
  </si>
  <si>
    <t>1.3. Безвозмездные поступления</t>
  </si>
  <si>
    <t xml:space="preserve"> - дотации</t>
  </si>
  <si>
    <t xml:space="preserve"> - субсидии</t>
  </si>
  <si>
    <t xml:space="preserve"> - субвенции</t>
  </si>
  <si>
    <t>2. Расходы, всего</t>
  </si>
  <si>
    <t>2.1.  из них : Условно утвержденные расходы</t>
  </si>
  <si>
    <t>3. Дефицит (-)/ профицит(+)</t>
  </si>
  <si>
    <t>4. Муниципальный долг</t>
  </si>
  <si>
    <t>2027 год</t>
  </si>
  <si>
    <t>2028 год</t>
  </si>
  <si>
    <t xml:space="preserve">2030 год </t>
  </si>
  <si>
    <t>2032 год</t>
  </si>
  <si>
    <t>2029 год</t>
  </si>
  <si>
    <t xml:space="preserve">2031 год </t>
  </si>
  <si>
    <t>2033 год</t>
  </si>
  <si>
    <t xml:space="preserve">2037 год </t>
  </si>
  <si>
    <t>Бюджет Валуйского муниципального округа</t>
  </si>
  <si>
    <t>Приложение № 2
к бюджетному прогнозу Валуйского муниципального округа 
на долгосрочный период до 2037 года</t>
  </si>
  <si>
    <t xml:space="preserve">Основные параметры бюджета Валуйского муниципального округа
 на период до 2037 года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</si>
</sst>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#\ ##0.0"/>
    <numFmt numFmtId="165" formatCode="#\ ##0"/>
    <numFmt numFmtId="166" formatCode="0.0"/>
    <numFmt numFmtId="167" formatCode="#####\ ##0.0"/>
    <numFmt numFmtId="168" formatCode="#######\ ##0.0"/>
  </numFmts>
  <fonts count="4" x14ac:knownFonts="1">
    <font>
      <sz val="11"/>
      <color theme="1"/>
      <name val="Calibri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i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/>
    <xf numFmtId="164" fontId="1" fillId="2" borderId="1" xfId="0" applyNumberFormat="1" applyFont="1" applyFill="1" applyBorder="1" applyAlignment="1">
      <alignment vertical="center"/>
    </xf>
    <xf numFmtId="0" fontId="1" fillId="2" borderId="0" xfId="0" applyFont="1" applyFill="1" applyAlignment="1">
      <alignment horizontal="right" vertical="center" wrapText="1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 wrapText="1"/>
    </xf>
    <xf numFmtId="0" fontId="1" fillId="2" borderId="2" xfId="0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4" fontId="1" fillId="2" borderId="1" xfId="0" applyNumberFormat="1" applyFont="1" applyFill="1" applyBorder="1" applyAlignment="1">
      <alignment vertical="center" wrapText="1"/>
    </xf>
    <xf numFmtId="167" fontId="1" fillId="2" borderId="1" xfId="0" applyNumberFormat="1" applyFont="1" applyFill="1" applyBorder="1" applyAlignment="1">
      <alignment vertical="center"/>
    </xf>
    <xf numFmtId="168" fontId="1" fillId="2" borderId="1" xfId="0" applyNumberFormat="1" applyFont="1" applyFill="1" applyBorder="1" applyAlignment="1">
      <alignment vertical="center"/>
    </xf>
    <xf numFmtId="4" fontId="3" fillId="2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vertical="center"/>
    </xf>
    <xf numFmtId="168" fontId="3" fillId="2" borderId="1" xfId="0" applyNumberFormat="1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4" fontId="3" fillId="2" borderId="1" xfId="0" applyNumberFormat="1" applyFont="1" applyFill="1" applyBorder="1" applyAlignment="1">
      <alignment vertical="center" wrapText="1"/>
    </xf>
    <xf numFmtId="4" fontId="2" fillId="2" borderId="1" xfId="0" applyNumberFormat="1" applyFont="1" applyFill="1" applyBorder="1" applyAlignment="1">
      <alignment vertical="center" wrapText="1"/>
    </xf>
    <xf numFmtId="164" fontId="2" fillId="2" borderId="1" xfId="0" applyNumberFormat="1" applyFont="1" applyFill="1" applyBorder="1" applyAlignment="1">
      <alignment vertical="center"/>
    </xf>
    <xf numFmtId="166" fontId="2" fillId="2" borderId="1" xfId="0" applyNumberFormat="1" applyFont="1" applyFill="1" applyBorder="1" applyAlignment="1">
      <alignment vertical="center"/>
    </xf>
    <xf numFmtId="165" fontId="1" fillId="2" borderId="1" xfId="0" applyNumberFormat="1" applyFont="1" applyFill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166" fontId="2" fillId="2" borderId="0" xfId="0" applyNumberFormat="1" applyFont="1" applyFill="1" applyAlignment="1">
      <alignment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4"/>
  <sheetViews>
    <sheetView tabSelected="1" zoomScaleNormal="100" zoomScaleSheetLayoutView="100" workbookViewId="0">
      <selection activeCell="F7" sqref="F7"/>
    </sheetView>
  </sheetViews>
  <sheetFormatPr defaultColWidth="10.28515625" defaultRowHeight="16.5" customHeight="1" x14ac:dyDescent="0.25"/>
  <cols>
    <col min="1" max="1" width="22.28515625" style="3" customWidth="1"/>
    <col min="2" max="4" width="11.5703125" style="3" customWidth="1"/>
    <col min="5" max="5" width="11.42578125" style="3" customWidth="1"/>
    <col min="6" max="6" width="11.5703125" style="3" customWidth="1"/>
    <col min="7" max="7" width="12.140625" style="3" customWidth="1"/>
    <col min="8" max="8" width="11.5703125" style="3" customWidth="1"/>
    <col min="9" max="9" width="11.7109375" style="3" customWidth="1"/>
    <col min="10" max="10" width="12" style="3" customWidth="1"/>
    <col min="11" max="11" width="11.42578125" style="3" customWidth="1"/>
    <col min="12" max="12" width="11.5703125" style="3" customWidth="1"/>
    <col min="13" max="13" width="12" style="3" customWidth="1"/>
    <col min="14" max="14" width="11.42578125" style="3" customWidth="1"/>
    <col min="15" max="15" width="11.85546875" style="3" customWidth="1"/>
    <col min="16" max="16" width="11.42578125" style="3" customWidth="1"/>
    <col min="17" max="17" width="11.42578125" style="3" hidden="1" customWidth="1"/>
    <col min="18" max="16384" width="10.28515625" style="3"/>
  </cols>
  <sheetData>
    <row r="1" spans="1:17" ht="63.75" customHeight="1" x14ac:dyDescent="0.25">
      <c r="A1" s="2" t="s">
        <v>33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ht="42.95" customHeight="1" x14ac:dyDescent="0.25">
      <c r="A2" s="4" t="s">
        <v>34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</row>
    <row r="3" spans="1:17" ht="16.5" customHeight="1" x14ac:dyDescent="0.25">
      <c r="A3" s="5" t="s">
        <v>0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4" spans="1:17" s="8" customFormat="1" ht="23.45" customHeight="1" x14ac:dyDescent="0.25">
      <c r="A4" s="6" t="s">
        <v>1</v>
      </c>
      <c r="B4" s="6" t="s">
        <v>4</v>
      </c>
      <c r="C4" s="6" t="s">
        <v>5</v>
      </c>
      <c r="D4" s="7" t="s">
        <v>6</v>
      </c>
      <c r="E4" s="6" t="s">
        <v>2</v>
      </c>
      <c r="F4" s="6"/>
      <c r="G4" s="6"/>
      <c r="H4" s="6" t="s">
        <v>3</v>
      </c>
      <c r="I4" s="6"/>
      <c r="J4" s="6"/>
      <c r="K4" s="6"/>
      <c r="L4" s="6"/>
      <c r="M4" s="6"/>
      <c r="N4" s="6"/>
      <c r="O4" s="6"/>
      <c r="P4" s="6"/>
      <c r="Q4" s="6"/>
    </row>
    <row r="5" spans="1:17" s="8" customFormat="1" ht="23.45" customHeight="1" x14ac:dyDescent="0.25">
      <c r="A5" s="6"/>
      <c r="B5" s="6"/>
      <c r="C5" s="6"/>
      <c r="D5" s="9"/>
      <c r="E5" s="10" t="s">
        <v>7</v>
      </c>
      <c r="F5" s="10" t="s">
        <v>24</v>
      </c>
      <c r="G5" s="10" t="s">
        <v>25</v>
      </c>
      <c r="H5" s="10" t="s">
        <v>28</v>
      </c>
      <c r="I5" s="10" t="s">
        <v>26</v>
      </c>
      <c r="J5" s="10" t="s">
        <v>29</v>
      </c>
      <c r="K5" s="10" t="s">
        <v>27</v>
      </c>
      <c r="L5" s="10" t="s">
        <v>30</v>
      </c>
      <c r="M5" s="10" t="s">
        <v>8</v>
      </c>
      <c r="N5" s="10" t="s">
        <v>9</v>
      </c>
      <c r="O5" s="10" t="s">
        <v>10</v>
      </c>
      <c r="P5" s="10" t="s">
        <v>31</v>
      </c>
      <c r="Q5" s="10" t="s">
        <v>10</v>
      </c>
    </row>
    <row r="6" spans="1:17" ht="18" customHeight="1" x14ac:dyDescent="0.25">
      <c r="A6" s="6" t="s">
        <v>32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11"/>
      <c r="O6" s="11"/>
      <c r="P6" s="11"/>
      <c r="Q6" s="11"/>
    </row>
    <row r="7" spans="1:17" ht="38.1" customHeight="1" x14ac:dyDescent="0.25">
      <c r="A7" s="12" t="s">
        <v>11</v>
      </c>
      <c r="B7" s="1">
        <f>B8+B11+B12</f>
        <v>3262442.5</v>
      </c>
      <c r="C7" s="1">
        <f>C8+C11+C12</f>
        <v>3878878.7</v>
      </c>
      <c r="D7" s="1">
        <f>D8+D11+D12</f>
        <v>3993409.3000000003</v>
      </c>
      <c r="E7" s="1">
        <f t="shared" ref="E7:Q7" si="0">E8+E11+E12</f>
        <v>3569183.3</v>
      </c>
      <c r="F7" s="1">
        <f t="shared" si="0"/>
        <v>3840220.3</v>
      </c>
      <c r="G7" s="1">
        <f t="shared" si="0"/>
        <v>3778609.1</v>
      </c>
      <c r="H7" s="13">
        <f t="shared" si="0"/>
        <v>3929753.9040000001</v>
      </c>
      <c r="I7" s="13">
        <f t="shared" si="0"/>
        <v>4086944.1801600005</v>
      </c>
      <c r="J7" s="13">
        <f t="shared" si="0"/>
        <v>4250421.9873664007</v>
      </c>
      <c r="K7" s="13">
        <f t="shared" si="0"/>
        <v>4420438.7468610555</v>
      </c>
      <c r="L7" s="13">
        <f t="shared" si="0"/>
        <v>4597256.4967354983</v>
      </c>
      <c r="M7" s="13">
        <f t="shared" si="0"/>
        <v>4781147.1566049177</v>
      </c>
      <c r="N7" s="13">
        <f t="shared" si="0"/>
        <v>4972392.802869115</v>
      </c>
      <c r="O7" s="13">
        <f t="shared" si="0"/>
        <v>5171287.9549838789</v>
      </c>
      <c r="P7" s="13">
        <f t="shared" si="0"/>
        <v>5378139.8731832337</v>
      </c>
      <c r="Q7" s="1" t="e">
        <f t="shared" si="0"/>
        <v>#REF!</v>
      </c>
    </row>
    <row r="8" spans="1:17" s="8" customFormat="1" ht="37.700000000000003" customHeight="1" x14ac:dyDescent="0.25">
      <c r="A8" s="12" t="s">
        <v>12</v>
      </c>
      <c r="B8" s="1">
        <v>1129646.2</v>
      </c>
      <c r="C8" s="1">
        <v>1296751.5</v>
      </c>
      <c r="D8" s="1">
        <v>1529543.1</v>
      </c>
      <c r="E8" s="1">
        <v>1067121</v>
      </c>
      <c r="F8" s="1">
        <v>1141773</v>
      </c>
      <c r="G8" s="1">
        <v>1228795</v>
      </c>
      <c r="H8" s="14">
        <f>ROUND((G8*104/100),0)</f>
        <v>1277947</v>
      </c>
      <c r="I8" s="14">
        <f>ROUND((H8*104/100),0)</f>
        <v>1329065</v>
      </c>
      <c r="J8" s="14">
        <f>ROUND((I8*104/100),0)</f>
        <v>1382228</v>
      </c>
      <c r="K8" s="14">
        <f t="shared" ref="K8:Q8" si="1">ROUND((J8*104/100),0)</f>
        <v>1437517</v>
      </c>
      <c r="L8" s="14">
        <f t="shared" si="1"/>
        <v>1495018</v>
      </c>
      <c r="M8" s="14">
        <f t="shared" si="1"/>
        <v>1554819</v>
      </c>
      <c r="N8" s="14">
        <f t="shared" si="1"/>
        <v>1617012</v>
      </c>
      <c r="O8" s="14">
        <f t="shared" si="1"/>
        <v>1681692</v>
      </c>
      <c r="P8" s="14">
        <f t="shared" si="1"/>
        <v>1748960</v>
      </c>
      <c r="Q8" s="14">
        <f t="shared" si="1"/>
        <v>1818918</v>
      </c>
    </row>
    <row r="9" spans="1:17" s="19" customFormat="1" ht="17.100000000000001" customHeight="1" x14ac:dyDescent="0.25">
      <c r="A9" s="15" t="s">
        <v>13</v>
      </c>
      <c r="B9" s="16"/>
      <c r="C9" s="16"/>
      <c r="D9" s="16"/>
      <c r="E9" s="16"/>
      <c r="F9" s="16"/>
      <c r="G9" s="16"/>
      <c r="H9" s="17"/>
      <c r="I9" s="17"/>
      <c r="J9" s="17"/>
      <c r="K9" s="17"/>
      <c r="L9" s="17"/>
      <c r="M9" s="17"/>
      <c r="N9" s="17"/>
      <c r="O9" s="17"/>
      <c r="P9" s="17"/>
      <c r="Q9" s="18"/>
    </row>
    <row r="10" spans="1:17" s="19" customFormat="1" ht="42.75" customHeight="1" x14ac:dyDescent="0.25">
      <c r="A10" s="20" t="s">
        <v>14</v>
      </c>
      <c r="B10" s="16">
        <v>922971.2</v>
      </c>
      <c r="C10" s="16">
        <v>1059491.7</v>
      </c>
      <c r="D10" s="16">
        <v>1301728.1000000001</v>
      </c>
      <c r="E10" s="16">
        <v>841192</v>
      </c>
      <c r="F10" s="16">
        <v>911852</v>
      </c>
      <c r="G10" s="16">
        <v>993006</v>
      </c>
      <c r="H10" s="17">
        <f>ROUND((G10*104/100),0)</f>
        <v>1032726</v>
      </c>
      <c r="I10" s="17">
        <f t="shared" ref="I10:P10" si="2">ROUND((H10*104/100),0)</f>
        <v>1074035</v>
      </c>
      <c r="J10" s="17">
        <f t="shared" si="2"/>
        <v>1116996</v>
      </c>
      <c r="K10" s="17">
        <f t="shared" si="2"/>
        <v>1161676</v>
      </c>
      <c r="L10" s="17">
        <f t="shared" si="2"/>
        <v>1208143</v>
      </c>
      <c r="M10" s="17">
        <f t="shared" si="2"/>
        <v>1256469</v>
      </c>
      <c r="N10" s="17">
        <f t="shared" si="2"/>
        <v>1306728</v>
      </c>
      <c r="O10" s="17">
        <f t="shared" si="2"/>
        <v>1358997</v>
      </c>
      <c r="P10" s="17">
        <f t="shared" si="2"/>
        <v>1413357</v>
      </c>
      <c r="Q10" s="16">
        <f t="shared" ref="Q10" si="3">P10*104/100</f>
        <v>1469891.28</v>
      </c>
    </row>
    <row r="11" spans="1:17" s="8" customFormat="1" ht="37.700000000000003" customHeight="1" x14ac:dyDescent="0.25">
      <c r="A11" s="12" t="s">
        <v>15</v>
      </c>
      <c r="B11" s="1">
        <v>81529.3</v>
      </c>
      <c r="C11" s="1">
        <v>91471.7</v>
      </c>
      <c r="D11" s="1">
        <v>81351</v>
      </c>
      <c r="E11" s="1">
        <v>60591</v>
      </c>
      <c r="F11" s="1">
        <v>62467</v>
      </c>
      <c r="G11" s="1">
        <v>64519</v>
      </c>
      <c r="H11" s="14">
        <f>ROUND((G11*104/100),0)</f>
        <v>67100</v>
      </c>
      <c r="I11" s="14">
        <f t="shared" ref="I11:P11" si="4">ROUND((H11*104/100),0)</f>
        <v>69784</v>
      </c>
      <c r="J11" s="14">
        <f t="shared" si="4"/>
        <v>72575</v>
      </c>
      <c r="K11" s="14">
        <f t="shared" si="4"/>
        <v>75478</v>
      </c>
      <c r="L11" s="14">
        <f t="shared" si="4"/>
        <v>78497</v>
      </c>
      <c r="M11" s="14">
        <f t="shared" si="4"/>
        <v>81637</v>
      </c>
      <c r="N11" s="14">
        <f t="shared" si="4"/>
        <v>84902</v>
      </c>
      <c r="O11" s="14">
        <f t="shared" si="4"/>
        <v>88298</v>
      </c>
      <c r="P11" s="14">
        <f t="shared" si="4"/>
        <v>91830</v>
      </c>
      <c r="Q11" s="1" t="e">
        <f>#REF!*104/100</f>
        <v>#REF!</v>
      </c>
    </row>
    <row r="12" spans="1:17" s="8" customFormat="1" ht="38.25" customHeight="1" x14ac:dyDescent="0.25">
      <c r="A12" s="12" t="s">
        <v>16</v>
      </c>
      <c r="B12" s="1">
        <v>2051267</v>
      </c>
      <c r="C12" s="1">
        <v>2490655.5</v>
      </c>
      <c r="D12" s="1">
        <v>2382515.2000000002</v>
      </c>
      <c r="E12" s="1">
        <v>2441471.2999999998</v>
      </c>
      <c r="F12" s="1">
        <v>2635980.2999999998</v>
      </c>
      <c r="G12" s="1">
        <v>2485295.1</v>
      </c>
      <c r="H12" s="1">
        <f>G12*104/100</f>
        <v>2584706.9040000001</v>
      </c>
      <c r="I12" s="1">
        <f t="shared" ref="I12:P12" si="5">H12*104/100</f>
        <v>2688095.1801600005</v>
      </c>
      <c r="J12" s="1">
        <f t="shared" si="5"/>
        <v>2795618.9873664002</v>
      </c>
      <c r="K12" s="1">
        <f t="shared" si="5"/>
        <v>2907443.746861056</v>
      </c>
      <c r="L12" s="1">
        <f t="shared" si="5"/>
        <v>3023741.4967354983</v>
      </c>
      <c r="M12" s="1">
        <f t="shared" si="5"/>
        <v>3144691.1566049182</v>
      </c>
      <c r="N12" s="1">
        <f t="shared" si="5"/>
        <v>3270478.802869115</v>
      </c>
      <c r="O12" s="1">
        <f t="shared" si="5"/>
        <v>3401297.9549838793</v>
      </c>
      <c r="P12" s="1">
        <f t="shared" si="5"/>
        <v>3537349.8731832341</v>
      </c>
      <c r="Q12" s="1" t="e">
        <f>#REF!*104/100</f>
        <v>#REF!</v>
      </c>
    </row>
    <row r="13" spans="1:17" s="19" customFormat="1" ht="21.95" customHeight="1" x14ac:dyDescent="0.25">
      <c r="A13" s="20" t="s">
        <v>13</v>
      </c>
      <c r="B13" s="16"/>
      <c r="C13" s="16"/>
      <c r="D13" s="16"/>
      <c r="E13" s="16"/>
      <c r="F13" s="1"/>
      <c r="G13" s="1"/>
      <c r="H13" s="1"/>
      <c r="I13" s="1"/>
      <c r="J13" s="1"/>
      <c r="K13" s="1"/>
      <c r="L13" s="1"/>
      <c r="M13" s="1"/>
      <c r="N13" s="18"/>
      <c r="O13" s="18"/>
      <c r="P13" s="18"/>
      <c r="Q13" s="18"/>
    </row>
    <row r="14" spans="1:17" s="19" customFormat="1" ht="22.5" customHeight="1" x14ac:dyDescent="0.25">
      <c r="A14" s="20" t="s">
        <v>17</v>
      </c>
      <c r="B14" s="16">
        <v>267784.59999999998</v>
      </c>
      <c r="C14" s="16">
        <v>247383.2</v>
      </c>
      <c r="D14" s="16">
        <v>318064</v>
      </c>
      <c r="E14" s="16">
        <v>511262</v>
      </c>
      <c r="F14" s="16">
        <v>522188</v>
      </c>
      <c r="G14" s="16">
        <v>550510</v>
      </c>
      <c r="H14" s="16">
        <f>G14*104/100</f>
        <v>572530.4</v>
      </c>
      <c r="I14" s="16">
        <f t="shared" ref="I14:Q18" si="6">H14*104/100</f>
        <v>595431.61600000004</v>
      </c>
      <c r="J14" s="16">
        <f t="shared" si="6"/>
        <v>619248.88063999999</v>
      </c>
      <c r="K14" s="16">
        <f t="shared" si="6"/>
        <v>644018.83586559992</v>
      </c>
      <c r="L14" s="16">
        <f t="shared" si="6"/>
        <v>669779.58930022386</v>
      </c>
      <c r="M14" s="16">
        <f t="shared" si="6"/>
        <v>696570.77287223283</v>
      </c>
      <c r="N14" s="16">
        <f t="shared" si="6"/>
        <v>724433.60378712206</v>
      </c>
      <c r="O14" s="16">
        <f t="shared" si="6"/>
        <v>753410.94793860684</v>
      </c>
      <c r="P14" s="16">
        <f t="shared" si="6"/>
        <v>783547.38585615112</v>
      </c>
      <c r="Q14" s="16" t="e">
        <f>#REF!*104/100</f>
        <v>#REF!</v>
      </c>
    </row>
    <row r="15" spans="1:17" s="19" customFormat="1" ht="18" customHeight="1" x14ac:dyDescent="0.25">
      <c r="A15" s="20" t="s">
        <v>18</v>
      </c>
      <c r="B15" s="16">
        <v>271497.40000000002</v>
      </c>
      <c r="C15" s="16">
        <v>617870.80000000005</v>
      </c>
      <c r="D15" s="16">
        <v>355482.9</v>
      </c>
      <c r="E15" s="16">
        <v>322697</v>
      </c>
      <c r="F15" s="16">
        <v>578770.6</v>
      </c>
      <c r="G15" s="16">
        <v>255252.4</v>
      </c>
      <c r="H15" s="16">
        <f>G15*104/100</f>
        <v>265462.49599999998</v>
      </c>
      <c r="I15" s="16">
        <f>H15*104/100</f>
        <v>276080.99583999999</v>
      </c>
      <c r="J15" s="16">
        <f t="shared" si="6"/>
        <v>287124.23567359999</v>
      </c>
      <c r="K15" s="16">
        <f t="shared" si="6"/>
        <v>298609.20510054397</v>
      </c>
      <c r="L15" s="16">
        <f t="shared" si="6"/>
        <v>310553.57330456574</v>
      </c>
      <c r="M15" s="16">
        <f t="shared" si="6"/>
        <v>322975.71623674838</v>
      </c>
      <c r="N15" s="16">
        <f t="shared" si="6"/>
        <v>335894.74488621834</v>
      </c>
      <c r="O15" s="16">
        <f t="shared" si="6"/>
        <v>349330.53468166711</v>
      </c>
      <c r="P15" s="16">
        <f t="shared" si="6"/>
        <v>363303.75606893376</v>
      </c>
      <c r="Q15" s="16">
        <f t="shared" si="6"/>
        <v>377835.9063116911</v>
      </c>
    </row>
    <row r="16" spans="1:17" s="19" customFormat="1" ht="18.95" customHeight="1" x14ac:dyDescent="0.25">
      <c r="A16" s="20" t="s">
        <v>19</v>
      </c>
      <c r="B16" s="16">
        <v>1402941.3</v>
      </c>
      <c r="C16" s="16">
        <v>1523330.4</v>
      </c>
      <c r="D16" s="16">
        <v>1589599.6</v>
      </c>
      <c r="E16" s="16">
        <v>1606698.3</v>
      </c>
      <c r="F16" s="16">
        <v>1534174.7</v>
      </c>
      <c r="G16" s="16">
        <v>1678651.7</v>
      </c>
      <c r="H16" s="16">
        <f>G16*104/100</f>
        <v>1745797.7679999999</v>
      </c>
      <c r="I16" s="16">
        <f>H16*104/100</f>
        <v>1815629.6787199997</v>
      </c>
      <c r="J16" s="16">
        <f t="shared" si="6"/>
        <v>1888254.8658687996</v>
      </c>
      <c r="K16" s="16">
        <f t="shared" si="6"/>
        <v>1963785.0605035517</v>
      </c>
      <c r="L16" s="16">
        <f t="shared" si="6"/>
        <v>2042336.4629236937</v>
      </c>
      <c r="M16" s="16">
        <f t="shared" si="6"/>
        <v>2124029.9214406414</v>
      </c>
      <c r="N16" s="16">
        <f t="shared" si="6"/>
        <v>2208991.118298267</v>
      </c>
      <c r="O16" s="16">
        <f t="shared" si="6"/>
        <v>2297350.7630301975</v>
      </c>
      <c r="P16" s="16">
        <f t="shared" si="6"/>
        <v>2389244.7935514054</v>
      </c>
      <c r="Q16" s="16" t="e">
        <f>#REF!*104/100</f>
        <v>#REF!</v>
      </c>
    </row>
    <row r="17" spans="1:17" s="8" customFormat="1" ht="23.45" customHeight="1" x14ac:dyDescent="0.25">
      <c r="A17" s="12" t="s">
        <v>20</v>
      </c>
      <c r="B17" s="1">
        <v>3147330.9</v>
      </c>
      <c r="C17" s="1">
        <v>3930580.7</v>
      </c>
      <c r="D17" s="1">
        <v>3996128.6</v>
      </c>
      <c r="E17" s="1">
        <v>3640122.8</v>
      </c>
      <c r="F17" s="1">
        <v>3895657.9</v>
      </c>
      <c r="G17" s="1">
        <v>3813135.2</v>
      </c>
      <c r="H17" s="1">
        <f>G17*104/100</f>
        <v>3965660.608</v>
      </c>
      <c r="I17" s="1">
        <f>H17*104/100</f>
        <v>4124287.0323199998</v>
      </c>
      <c r="J17" s="1">
        <f t="shared" si="6"/>
        <v>4289258.5136127993</v>
      </c>
      <c r="K17" s="1">
        <f t="shared" si="6"/>
        <v>4460828.8541573109</v>
      </c>
      <c r="L17" s="1">
        <f t="shared" si="6"/>
        <v>4639262.0083236033</v>
      </c>
      <c r="M17" s="1">
        <f t="shared" si="6"/>
        <v>4824832.4886565479</v>
      </c>
      <c r="N17" s="1">
        <f t="shared" si="6"/>
        <v>5017825.7882028101</v>
      </c>
      <c r="O17" s="1">
        <f t="shared" si="6"/>
        <v>5218538.8197309226</v>
      </c>
      <c r="P17" s="1">
        <f t="shared" si="6"/>
        <v>5427280.3725201599</v>
      </c>
      <c r="Q17" s="1" t="e">
        <f>#REF!*104/100</f>
        <v>#REF!</v>
      </c>
    </row>
    <row r="18" spans="1:17" ht="46.5" customHeight="1" x14ac:dyDescent="0.25">
      <c r="A18" s="21" t="s">
        <v>21</v>
      </c>
      <c r="B18" s="22"/>
      <c r="C18" s="22"/>
      <c r="D18" s="22"/>
      <c r="E18" s="22"/>
      <c r="F18" s="22">
        <v>44567.8</v>
      </c>
      <c r="G18" s="22">
        <v>93961.600000000006</v>
      </c>
      <c r="H18" s="22">
        <f>G18*104/100</f>
        <v>97720.063999999998</v>
      </c>
      <c r="I18" s="22">
        <f>H18*104/100</f>
        <v>101628.86655999999</v>
      </c>
      <c r="J18" s="22">
        <f t="shared" si="6"/>
        <v>105694.0212224</v>
      </c>
      <c r="K18" s="22">
        <f t="shared" si="6"/>
        <v>109921.78207129599</v>
      </c>
      <c r="L18" s="22">
        <f t="shared" si="6"/>
        <v>114318.65335414784</v>
      </c>
      <c r="M18" s="22">
        <f t="shared" si="6"/>
        <v>118891.39948831376</v>
      </c>
      <c r="N18" s="23">
        <f t="shared" si="6"/>
        <v>123647.05546784632</v>
      </c>
      <c r="O18" s="23">
        <f t="shared" si="6"/>
        <v>128592.93768656017</v>
      </c>
      <c r="P18" s="23">
        <f t="shared" si="6"/>
        <v>133736.65519402258</v>
      </c>
      <c r="Q18" s="23" t="e">
        <f>#REF!*104/100</f>
        <v>#REF!</v>
      </c>
    </row>
    <row r="19" spans="1:17" s="8" customFormat="1" ht="34.5" customHeight="1" x14ac:dyDescent="0.25">
      <c r="A19" s="12" t="s">
        <v>22</v>
      </c>
      <c r="B19" s="1">
        <f t="shared" ref="B19:C19" si="7">B7-B17</f>
        <v>115111.60000000009</v>
      </c>
      <c r="C19" s="1">
        <f t="shared" si="7"/>
        <v>-51702</v>
      </c>
      <c r="D19" s="1">
        <f t="shared" ref="D19:M19" si="8">D7-D17</f>
        <v>-2719.2999999998137</v>
      </c>
      <c r="E19" s="1">
        <f t="shared" si="8"/>
        <v>-70939.5</v>
      </c>
      <c r="F19" s="1">
        <f t="shared" si="8"/>
        <v>-55437.600000000093</v>
      </c>
      <c r="G19" s="1">
        <f t="shared" si="8"/>
        <v>-34526.100000000093</v>
      </c>
      <c r="H19" s="1">
        <f t="shared" si="8"/>
        <v>-35906.703999999911</v>
      </c>
      <c r="I19" s="1">
        <f t="shared" si="8"/>
        <v>-37342.852159999311</v>
      </c>
      <c r="J19" s="1">
        <f t="shared" si="8"/>
        <v>-38836.526246398687</v>
      </c>
      <c r="K19" s="1">
        <f t="shared" si="8"/>
        <v>-40390.107296255417</v>
      </c>
      <c r="L19" s="1">
        <f t="shared" si="8"/>
        <v>-42005.511588105001</v>
      </c>
      <c r="M19" s="1">
        <f t="shared" si="8"/>
        <v>-43685.332051630132</v>
      </c>
      <c r="N19" s="1">
        <f>N7-N17</f>
        <v>-45432.985333695076</v>
      </c>
      <c r="O19" s="1">
        <f>O7-O17</f>
        <v>-47250.864747043699</v>
      </c>
      <c r="P19" s="1">
        <f>P7-P17</f>
        <v>-49140.499336926267</v>
      </c>
      <c r="Q19" s="1" t="e">
        <f>Q7-Q17</f>
        <v>#REF!</v>
      </c>
    </row>
    <row r="20" spans="1:17" s="8" customFormat="1" ht="33.950000000000003" customHeight="1" x14ac:dyDescent="0.25">
      <c r="A20" s="12" t="s">
        <v>23</v>
      </c>
      <c r="B20" s="24">
        <v>0</v>
      </c>
      <c r="C20" s="24">
        <v>0</v>
      </c>
      <c r="D20" s="24">
        <v>0</v>
      </c>
      <c r="E20" s="24">
        <v>0</v>
      </c>
      <c r="F20" s="24">
        <v>0</v>
      </c>
      <c r="G20" s="24">
        <v>0</v>
      </c>
      <c r="H20" s="24">
        <v>0</v>
      </c>
      <c r="I20" s="24">
        <v>0</v>
      </c>
      <c r="J20" s="24">
        <v>0</v>
      </c>
      <c r="K20" s="24">
        <v>0</v>
      </c>
      <c r="L20" s="24">
        <v>0</v>
      </c>
      <c r="M20" s="24">
        <v>0</v>
      </c>
      <c r="N20" s="25">
        <v>0</v>
      </c>
      <c r="O20" s="25">
        <v>0</v>
      </c>
      <c r="P20" s="25">
        <v>0</v>
      </c>
      <c r="Q20" s="25">
        <v>0</v>
      </c>
    </row>
    <row r="21" spans="1:17" ht="11.25" customHeight="1" x14ac:dyDescent="0.25"/>
    <row r="23" spans="1:17" ht="16.5" customHeight="1" x14ac:dyDescent="0.25">
      <c r="B23" s="26"/>
      <c r="C23" s="26"/>
      <c r="D23" s="26"/>
      <c r="E23" s="26"/>
      <c r="F23" s="26"/>
      <c r="G23" s="26"/>
      <c r="H23" s="26"/>
    </row>
    <row r="24" spans="1:17" ht="16.5" customHeight="1" x14ac:dyDescent="0.25">
      <c r="F24" s="26"/>
      <c r="G24" s="26"/>
      <c r="H24" s="26"/>
    </row>
  </sheetData>
  <mergeCells count="10">
    <mergeCell ref="A1:Q1"/>
    <mergeCell ref="A2:Q2"/>
    <mergeCell ref="A3:Q3"/>
    <mergeCell ref="A6:M6"/>
    <mergeCell ref="A4:A5"/>
    <mergeCell ref="B4:B5"/>
    <mergeCell ref="C4:C5"/>
    <mergeCell ref="E4:G4"/>
    <mergeCell ref="H4:Q4"/>
    <mergeCell ref="D4:D5"/>
  </mergeCells>
  <pageMargins left="0.27559055118110237" right="0.15748031496062992" top="0.59055118110236227" bottom="0.43307086614173229" header="0.31496062992125984" footer="0.31496062992125984"/>
  <pageSetup paperSize="9" scale="68" firstPageNumber="16" orientation="landscape" useFirstPageNumber="1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5" x14ac:dyDescent="0.25"/>
  <sheetData/>
  <pageMargins left="0.69930555555555596" right="0.69930555555555596" top="0.75" bottom="0.75" header="0.3" footer="0.3"/>
  <pageSetup paperSize="9" orientation="portrait" horizontalDpi="180" verticalDpi="18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5" x14ac:dyDescent="0.25"/>
  <sheetData/>
  <pageMargins left="0.69930555555555596" right="0.69930555555555596" top="0.75" bottom="0.75" header="0.3" footer="0.3"/>
  <pageSetup paperSize="9" orientation="portrait" horizontalDpi="180" verticalDpi="18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2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Надежда Юрьевна Василечкина</cp:lastModifiedBy>
  <cp:lastPrinted>2023-11-27T08:49:09Z</cp:lastPrinted>
  <dcterms:created xsi:type="dcterms:W3CDTF">2006-09-28T05:33:00Z</dcterms:created>
  <dcterms:modified xsi:type="dcterms:W3CDTF">2026-02-03T09:32:34Z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1049-11.2.0.11537</vt:lpwstr>
  </property>
  <property fmtid="{D5CDD505-2E9C-101B-9397-08002B2CF9AE}" pid="3" name="ICV">
    <vt:lpwstr>B3063951125144BE9E42968FAE5F613B</vt:lpwstr>
  </property>
</Properties>
</file>