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4120" windowHeight="12330"/>
  </bookViews>
  <sheets>
    <sheet name="Приложение 1" sheetId="1" r:id="rId1"/>
  </sheets>
  <calcPr calcId="144525"/>
</workbook>
</file>

<file path=xl/calcChain.xml><?xml version="1.0" encoding="utf-8"?>
<calcChain xmlns="http://schemas.openxmlformats.org/spreadsheetml/2006/main">
  <c r="H51" i="1" l="1"/>
  <c r="H49" i="1" l="1"/>
  <c r="H47" i="1"/>
  <c r="F52" i="1" l="1"/>
  <c r="H52" i="1"/>
  <c r="H48" i="1"/>
  <c r="H50" i="1"/>
  <c r="G57" i="1"/>
  <c r="I57" i="1"/>
  <c r="J57" i="1"/>
  <c r="K57" i="1"/>
  <c r="L57" i="1"/>
  <c r="M57" i="1"/>
  <c r="N57" i="1"/>
  <c r="O57" i="1"/>
  <c r="P57" i="1"/>
  <c r="Q57" i="1"/>
  <c r="H56" i="1"/>
  <c r="F56" i="1"/>
  <c r="H55" i="1"/>
  <c r="F55" i="1"/>
  <c r="F47" i="1" l="1"/>
  <c r="F48" i="1"/>
  <c r="F49" i="1"/>
  <c r="F50" i="1"/>
  <c r="F51" i="1"/>
  <c r="H19" i="1" l="1"/>
  <c r="H18" i="1"/>
  <c r="F18" i="1" s="1"/>
  <c r="H17" i="1"/>
  <c r="F17" i="1" s="1"/>
  <c r="H16" i="1"/>
  <c r="F16" i="1" s="1"/>
  <c r="F45" i="1"/>
  <c r="H46" i="1"/>
  <c r="F46" i="1" s="1"/>
  <c r="H15" i="1"/>
  <c r="F15" i="1" s="1"/>
  <c r="F19" i="1" l="1"/>
  <c r="H20" i="1"/>
  <c r="F20" i="1" s="1"/>
  <c r="H23" i="1"/>
  <c r="F23" i="1" s="1"/>
  <c r="H44" i="1" l="1"/>
  <c r="F44" i="1" s="1"/>
  <c r="H43" i="1"/>
  <c r="F43" i="1" s="1"/>
  <c r="H42" i="1" l="1"/>
  <c r="F42" i="1" s="1"/>
  <c r="H41" i="1"/>
  <c r="F41" i="1" s="1"/>
  <c r="H40" i="1"/>
  <c r="F40" i="1" s="1"/>
  <c r="H39" i="1"/>
  <c r="F39" i="1" s="1"/>
  <c r="H38" i="1"/>
  <c r="F38" i="1" s="1"/>
  <c r="H37" i="1"/>
  <c r="F37" i="1" s="1"/>
  <c r="O36" i="1"/>
  <c r="H36" i="1"/>
  <c r="F36" i="1" s="1"/>
  <c r="H35" i="1"/>
  <c r="F35" i="1" s="1"/>
  <c r="H34" i="1"/>
  <c r="F34" i="1" s="1"/>
  <c r="H33" i="1"/>
  <c r="F33" i="1" s="1"/>
  <c r="H32" i="1"/>
  <c r="F32" i="1" s="1"/>
  <c r="H31" i="1"/>
  <c r="F31" i="1" s="1"/>
  <c r="H30" i="1"/>
  <c r="F30" i="1" s="1"/>
  <c r="O29" i="1"/>
  <c r="M29" i="1" s="1"/>
  <c r="H29" i="1"/>
  <c r="F29" i="1" s="1"/>
  <c r="H28" i="1"/>
  <c r="F28" i="1" s="1"/>
  <c r="F27" i="1"/>
  <c r="H26" i="1"/>
  <c r="F26" i="1" s="1"/>
  <c r="O25" i="1"/>
  <c r="M25" i="1" s="1"/>
  <c r="H25" i="1"/>
  <c r="F25" i="1" s="1"/>
  <c r="H24" i="1"/>
  <c r="F24" i="1" s="1"/>
  <c r="O23" i="1"/>
  <c r="M23" i="1" s="1"/>
  <c r="O22" i="1"/>
  <c r="M22" i="1" s="1"/>
  <c r="H22" i="1"/>
  <c r="O21" i="1"/>
  <c r="H21" i="1"/>
  <c r="F21" i="1" s="1"/>
  <c r="O20" i="1"/>
  <c r="O15" i="1"/>
  <c r="O14" i="1"/>
  <c r="H14" i="1"/>
  <c r="F14" i="1" s="1"/>
  <c r="O13" i="1"/>
  <c r="H13" i="1"/>
  <c r="F13" i="1" s="1"/>
  <c r="O12" i="1"/>
  <c r="H12" i="1"/>
  <c r="F12" i="1" s="1"/>
  <c r="O11" i="1"/>
  <c r="H11" i="1"/>
  <c r="F22" i="1" l="1"/>
  <c r="F57" i="1" s="1"/>
  <c r="H57" i="1"/>
  <c r="F11" i="1"/>
</calcChain>
</file>

<file path=xl/sharedStrings.xml><?xml version="1.0" encoding="utf-8"?>
<sst xmlns="http://schemas.openxmlformats.org/spreadsheetml/2006/main" count="396" uniqueCount="149">
  <si>
    <t>Форма № 1</t>
  </si>
  <si>
    <t>№ п/п</t>
  </si>
  <si>
    <t>Наименование инвестиционного мероприятия</t>
  </si>
  <si>
    <t>Инициатор , инвестор (адрес фактический , контактный телефон)</t>
  </si>
  <si>
    <t>Предприятие , реализующее проект (адрес фактический, контактный телефон)</t>
  </si>
  <si>
    <t>Срок реализации            (год начала и окончания)</t>
  </si>
  <si>
    <t>Общий объём инвестиций,                                            млн. руб.</t>
  </si>
  <si>
    <t>Привлечение инвестиций, млн. руб.</t>
  </si>
  <si>
    <t>Создание новых рабочих мест</t>
  </si>
  <si>
    <t xml:space="preserve">Информация * о требуемых объёмах потребления ресурсов для выхода на проектную мощность (заполняется по  инвестиционным   проектам  крупных и средних предприятий  по строительству новых  производств, реконструкции, модернизации и расширению производственных мощностей ) </t>
  </si>
  <si>
    <t>Реализация в рамках проектного управления (Да/нет)**</t>
  </si>
  <si>
    <t>Иностранное участие в проекте (инвестирование, оборудование и т.д.)              Да/нет ***Доля участия%</t>
  </si>
  <si>
    <t>Стадия реализации проекта****</t>
  </si>
  <si>
    <t>Направление проекта *****</t>
  </si>
  <si>
    <t>в т.ч.</t>
  </si>
  <si>
    <t>Планируется за весь период реализации проекта</t>
  </si>
  <si>
    <t>факт</t>
  </si>
  <si>
    <t>прогноз</t>
  </si>
  <si>
    <t>всего</t>
  </si>
  <si>
    <r>
      <t xml:space="preserve">газ, </t>
    </r>
    <r>
      <rPr>
        <b/>
        <i/>
        <sz val="6"/>
        <rFont val="Times New Roman"/>
        <family val="1"/>
        <charset val="204"/>
      </rPr>
      <t>м3 в ед.времени</t>
    </r>
  </si>
  <si>
    <r>
      <t xml:space="preserve">электроэнергия, </t>
    </r>
    <r>
      <rPr>
        <b/>
        <i/>
        <sz val="6"/>
        <rFont val="Times New Roman"/>
        <family val="1"/>
        <charset val="204"/>
      </rPr>
      <t>кВт</t>
    </r>
  </si>
  <si>
    <t>вода, м3 в ед.времени</t>
  </si>
  <si>
    <t>Степень проработки вопроса по ресурсоснабжению (включен или нет  в инвестиционные  программы, наличие возможности технологического подключения к сетям и т.д.)</t>
  </si>
  <si>
    <t>да</t>
  </si>
  <si>
    <t>нет</t>
  </si>
  <si>
    <t>реализуется</t>
  </si>
  <si>
    <t>3.1</t>
  </si>
  <si>
    <t>3.9.</t>
  </si>
  <si>
    <t>Создание цеха по переработке бобовых культур на базе СССППК "Уразовский Агропродукт" на территории Валуйского городского округа</t>
  </si>
  <si>
    <t>СССППК "Уразовский Агропродукт"</t>
  </si>
  <si>
    <t>2021-2025</t>
  </si>
  <si>
    <t>Создание овощеводческого хозяйства по выращиванию товарного чеснока на базе ИП Маслова Р.Г.</t>
  </si>
  <si>
    <t>ИП Маслов Р.Г.</t>
  </si>
  <si>
    <t>3.9</t>
  </si>
  <si>
    <t>Создание пчеловодческого хозяйства на территории Валуйского городского округа с элементами агротуризма</t>
  </si>
  <si>
    <t>ИП Билик А.Н.</t>
  </si>
  <si>
    <t>Создание овощеводческого хозяйства по выращиванию овощей открытого грунта на территории Валуйского городского округа</t>
  </si>
  <si>
    <t>Администрация Валуйского городского округа</t>
  </si>
  <si>
    <t>ИП Мирошниченко А.В.</t>
  </si>
  <si>
    <t>2022-2026</t>
  </si>
  <si>
    <t>Создание материально-технической базы кооператива по первичной обработке бобовых и масличных культур СССПК "Агросоя" Валуйского городского округа</t>
  </si>
  <si>
    <t>СССПК "Агросоя"</t>
  </si>
  <si>
    <t>2022-2027</t>
  </si>
  <si>
    <t>3.10</t>
  </si>
  <si>
    <t>Модернизация сахарных заводов Русагро в Белгородской области для увеличения объемов производства</t>
  </si>
  <si>
    <t>ООО "РУСАГРО-БЕЛГОРОД"</t>
  </si>
  <si>
    <t>2023-2025</t>
  </si>
  <si>
    <t>4.3</t>
  </si>
  <si>
    <t>Реконструкция и модернизация птицеводческих комплексов (ферм) и приобретения оборудования для них</t>
  </si>
  <si>
    <t>АО "Приосколье"</t>
  </si>
  <si>
    <t>2024-2025</t>
  </si>
  <si>
    <t>3.3</t>
  </si>
  <si>
    <t xml:space="preserve">Реконструкция и модернизация  мощностей </t>
  </si>
  <si>
    <t>Валуйское ОАО "Молоко", г.Валуйки,ул.Суржикова,76</t>
  </si>
  <si>
    <t>2022-2025</t>
  </si>
  <si>
    <t>Строительство магазина, г.Валуйки, ул.Коммунистическая, 24</t>
  </si>
  <si>
    <t>ИП Сафонова Е.И.</t>
  </si>
  <si>
    <t>2.3</t>
  </si>
  <si>
    <t>Строительство здания магазина, ул.Гвардейская, 1/2</t>
  </si>
  <si>
    <t>ИП Глотов С.Е.</t>
  </si>
  <si>
    <t>2.4</t>
  </si>
  <si>
    <t>Строительство магазина, г.Валуйки, ул.Щорса, 6а/129</t>
  </si>
  <si>
    <t>Широков Александр Александрович, г.Валуйки, ул.Щорса, д.3, кв.10</t>
  </si>
  <si>
    <t>Широков Александр Александрович, г.Валуйки, ул.Щорса, д.3, кв.11</t>
  </si>
  <si>
    <t xml:space="preserve">Строительство магазина
г.Валуйки, ул.Соколова, 2/1
</t>
  </si>
  <si>
    <t xml:space="preserve">Строительство магазина 
Валуйский район, п.Уразово, ул.Горького, 1Б
</t>
  </si>
  <si>
    <t>Строительство пристройки к зданию магазина, п.Уразово, ул.М.Горького,1</t>
  </si>
  <si>
    <t xml:space="preserve">Строительство магазина (поз.1)
г.Валуйки, ул.Григорьева, 51
</t>
  </si>
  <si>
    <t>ИП Попов В.В.</t>
  </si>
  <si>
    <t xml:space="preserve">Строительство магазина (поз.2)
г.Валуйки, ул.Григорьева, 51
</t>
  </si>
  <si>
    <t xml:space="preserve">Строительство магазина (поз.3)
г.Валуйки, ул.Григорьева, 51
</t>
  </si>
  <si>
    <t xml:space="preserve">Строительство магазина (поз.4)
г.Валуйки, ул.Григорьева, 51
</t>
  </si>
  <si>
    <t xml:space="preserve">Строительство магазина (поз.5)
г.Валуйки, ул.Григорьева, 51
</t>
  </si>
  <si>
    <t xml:space="preserve">Строительство магазина (поз.6)
г.Валуйки, ул.Григорьева, 51
</t>
  </si>
  <si>
    <t xml:space="preserve">Строительство храма  Иоанна Богослова
Валуйкий район, с.Сухарево, ул.Луговая, 33
</t>
  </si>
  <si>
    <t xml:space="preserve">Маньшин Александр Васильевич
г.Москва, ул.Твардовского, д.5, кв.420
</t>
  </si>
  <si>
    <t>2.7.</t>
  </si>
  <si>
    <t xml:space="preserve">Строительство химчистки 
г.Валуйки, ул.Щорса, 8Б
</t>
  </si>
  <si>
    <t xml:space="preserve">Восканян Дарья Александровна
Валуйский р-н, с.Двулучное, ул. Ст.Разина, д.54
</t>
  </si>
  <si>
    <t>2.3.</t>
  </si>
  <si>
    <t>Строительство магазина, г.Валуйки, ул. 1 Мая, 26</t>
  </si>
  <si>
    <t>Анохина Т.И., г.Валуйки, ул.Набережная,8</t>
  </si>
  <si>
    <t>Анохина Т.И., г.Валуйки, ул.Набережная,9</t>
  </si>
  <si>
    <t>Строительство магазина, г.Валуйки, ул.Красная, 83,а</t>
  </si>
  <si>
    <t>Мимясов А.В.</t>
  </si>
  <si>
    <t>Строительство кафе, г.Валуйки, ул.Коммунистическая, 97</t>
  </si>
  <si>
    <t>Акопян В.Г.</t>
  </si>
  <si>
    <t>Строительство банного комплекса, с. Новая-Симоновка, ул.Речная, 5</t>
  </si>
  <si>
    <t>Копылова Д.В.</t>
  </si>
  <si>
    <t>Строительство магазина</t>
  </si>
  <si>
    <t>Куданова Людмила Леонидовна г.Валуйки, ул.Урожайная, 43</t>
  </si>
  <si>
    <t>Итого</t>
  </si>
  <si>
    <t>Создание овощеводческого предприятия по выращиванию чеснока на базе ИП Бутенко С.В. на территории Валуйского городского округа</t>
  </si>
  <si>
    <t>ИП Бутенко С.В.</t>
  </si>
  <si>
    <t>2024-2028</t>
  </si>
  <si>
    <t>Создание фермы по выращиванию бахчевых кульур на территории Валуйского городского округа</t>
  </si>
  <si>
    <t>Приходько Ярослав Алексееевич</t>
  </si>
  <si>
    <t>Туристический комплекс "Русские тропики" с био-вегетарием</t>
  </si>
  <si>
    <t>ИП Кольчугин Я.В.</t>
  </si>
  <si>
    <t>2023-2029</t>
  </si>
  <si>
    <t>Строительство взрослой поликлиники в г.Валуйки</t>
  </si>
  <si>
    <t>Устройство системы активной вентиляции кагатов сахарной свеклы</t>
  </si>
  <si>
    <t>Михайлов Сергей Николаевич 
г.Москва, ул.Истринская, д.8, корп.3, кв.672</t>
  </si>
  <si>
    <t>Индина Юлия Николаевна
Валуйский район, п.Уразово, ул.Плеханова, 14</t>
  </si>
  <si>
    <t>Индин Дмитрий Сергеевич
п.Уразово, ул.Ленина, д.28 А</t>
  </si>
  <si>
    <t>Реконструкция нежилого здания под торгово-офисное здание</t>
  </si>
  <si>
    <t>ООО «Бисквит-Шоколад»</t>
  </si>
  <si>
    <t>ИП Чужинов С.В.</t>
  </si>
  <si>
    <t>Строительсто магазина , г.Валуйки, ул.Горького 95/1</t>
  </si>
  <si>
    <t>2020-2025</t>
  </si>
  <si>
    <t>2019-2025</t>
  </si>
  <si>
    <t>2014-2025</t>
  </si>
  <si>
    <t>по состоянию на 01.01.2025г. (с начала реализации проекта)</t>
  </si>
  <si>
    <t>после
2026 года</t>
  </si>
  <si>
    <t>создано по состоянию на 01.01.2025г. (за весь период реализации проекта)</t>
  </si>
  <si>
    <t xml:space="preserve">Реконструкция оъекта незавершенного строительства под магазин </t>
  </si>
  <si>
    <t>Байгушев Александр Юрьевич</t>
  </si>
  <si>
    <t>2025-2026</t>
  </si>
  <si>
    <t>Редкозуб Евгений Владимирович, Вейделевский р-н, п. Вейделевка, ул. Пушкинская, д.12</t>
  </si>
  <si>
    <t>реализован</t>
  </si>
  <si>
    <t>реазизован</t>
  </si>
  <si>
    <t>Реконструкция магазина, г. Валуйки, ул. Коммунистическая, 68/1</t>
  </si>
  <si>
    <t>Гончаров Вадим Анатольевич, г. Валуйки ул. Федеративная, д. 48</t>
  </si>
  <si>
    <t>4 квартал</t>
  </si>
  <si>
    <t>Строительство склада для хранения сельхозпродукции (ангары №1-4)</t>
  </si>
  <si>
    <t>Попов Сергей Николаевич, г. Валуйки, ул. Центральная, д. 99</t>
  </si>
  <si>
    <t>Валуйский местный общественный Фонд содействия развития Валуйского городского округа "Валуйки - форпост Отечества"</t>
  </si>
  <si>
    <t>2024-2026</t>
  </si>
  <si>
    <t>ОГБУ "УКС Белгородской области"</t>
  </si>
  <si>
    <r>
      <t xml:space="preserve">Реестр </t>
    </r>
    <r>
      <rPr>
        <b/>
        <u/>
        <sz val="12"/>
        <rFont val="Times New Roman"/>
        <family val="1"/>
        <charset val="204"/>
      </rPr>
      <t>инвестиционных проектов</t>
    </r>
    <r>
      <rPr>
        <b/>
        <sz val="12"/>
        <rFont val="Times New Roman"/>
        <family val="1"/>
        <charset val="204"/>
      </rPr>
      <t xml:space="preserve">  хозяйствующих субъектов (всех форм собственности)</t>
    </r>
  </si>
  <si>
    <t>ООО "Русагро-Инвет"
308002, Белгородская обл., г. Белгород, пр-т Б. Хмельницкого, д. 111</t>
  </si>
  <si>
    <t>Белгородское орошение 2076 (строительство системы орошения в Валуйком муниципальном округе на площади 193 га)</t>
  </si>
  <si>
    <t>Строительство приюта для безнадзорных животных на территории Валуйского муниципального округа Белгородской области</t>
  </si>
  <si>
    <t>Организация высокотехнологичного крупномасштабного производства
 животного белка из личинок мух "Черная львинка" (Hermetia illucens)</t>
  </si>
  <si>
    <t>ООО "Агроакадемия", Белгородская область, г.Валуйки, ул. Суржикова, д.112а, 
тел. 8-909-208-10-87</t>
  </si>
  <si>
    <t>2025-2027</t>
  </si>
  <si>
    <t>Строительство системы гидромелиорации в Белгородской области, р-н Валуйский ПУ «Казинский» с использованием поверхностных вод реки Уразова</t>
  </si>
  <si>
    <t xml:space="preserve">"ООО ""Русагро-Инвест"" 
пр. Б. Хмельницкого д. 111,
г. Белгород, Россия, 308002   
тел. 8-904-090-77-88"
</t>
  </si>
  <si>
    <t>Строительство системы гидромелиорации в Белгородской области, р-н Валуйский ПУ «Казинский» с использованием поверхностных вод пруда на реке Ураева у с.Ураево</t>
  </si>
  <si>
    <t xml:space="preserve">ООО "РУСАГРО-БЕЛГОРОД", Белгородская область, г. Валуйки, пер Степной д.34 </t>
  </si>
  <si>
    <t>на территории Валуйского муниципального округа по  итогам 2025 года по видам экономической деятельности</t>
  </si>
  <si>
    <t>1-3 квартал</t>
  </si>
  <si>
    <t xml:space="preserve">Строительство спортивного здания
г.Валуйки, ул.Победы, 49/1
</t>
  </si>
  <si>
    <t xml:space="preserve">Махортов Серей Станиславич, 
г. Валуйки, ул. 1 Мая, д. 11, кв. 11
</t>
  </si>
  <si>
    <t xml:space="preserve">Строительство магазина повседневного спроса
г.Валуйки, ул. 1 Мая, 37
</t>
  </si>
  <si>
    <t xml:space="preserve">Шейченко Дмитрий Сергеевич
г. Белгород, пр-кт. Славы, д. 90, кв. 198
</t>
  </si>
  <si>
    <t>Модернизация производственных мощностей сахарных заводов СБН</t>
  </si>
  <si>
    <t>2021-2026</t>
  </si>
  <si>
    <t>2023-2026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</si>
</sst>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sz val="10"/>
      <name val="Arial Cyr"/>
    </font>
    <font>
      <b/>
      <sz val="10"/>
      <name val="Arial Cyr"/>
    </font>
    <font>
      <sz val="8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b/>
      <i/>
      <sz val="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2">
    <xf numFmtId="0" fontId="0" fillId="0" borderId="0"/>
    <xf numFmtId="0" fontId="1" fillId="0" borderId="0"/>
  </cellStyleXfs>
  <cellXfs count="20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0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/>
    </xf>
    <xf numFmtId="0" fontId="0" fillId="2" borderId="0" xfId="0" applyFill="1"/>
    <xf numFmtId="0" fontId="14" fillId="2" borderId="0" xfId="0" applyFont="1" applyFill="1"/>
    <xf numFmtId="0" fontId="2" fillId="2" borderId="6" xfId="0" applyFont="1" applyFill="1" applyBorder="1"/>
    <xf numFmtId="0" fontId="2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15" fillId="2" borderId="0" xfId="0" applyFont="1" applyFill="1"/>
    <xf numFmtId="0" fontId="16" fillId="2" borderId="0" xfId="0" applyFont="1" applyFill="1"/>
    <xf numFmtId="2" fontId="17" fillId="2" borderId="0" xfId="0" applyNumberFormat="1" applyFont="1" applyFill="1"/>
    <xf numFmtId="0" fontId="2" fillId="3" borderId="0" xfId="0" applyFont="1" applyFill="1"/>
    <xf numFmtId="0" fontId="13" fillId="2" borderId="8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wrapText="1"/>
    </xf>
    <xf numFmtId="0" fontId="15" fillId="4" borderId="0" xfId="0" applyFont="1" applyFill="1"/>
    <xf numFmtId="0" fontId="2" fillId="4" borderId="0" xfId="0" applyFont="1" applyFill="1"/>
    <xf numFmtId="0" fontId="5" fillId="4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2" fontId="8" fillId="4" borderId="8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/>
    <xf numFmtId="0" fontId="8" fillId="2" borderId="8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5" fillId="2" borderId="8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8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1" fontId="8" fillId="4" borderId="8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3" fillId="3" borderId="8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2" fontId="13" fillId="2" borderId="8" xfId="0" applyNumberFormat="1" applyFont="1" applyFill="1" applyBorder="1" applyAlignment="1">
      <alignment horizontal="center" vertical="center" wrapText="1"/>
    </xf>
    <xf numFmtId="2" fontId="13" fillId="3" borderId="0" xfId="0" applyNumberFormat="1" applyFont="1" applyFill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 vertical="center" wrapText="1"/>
    </xf>
    <xf numFmtId="2" fontId="13" fillId="3" borderId="8" xfId="0" applyNumberFormat="1" applyFont="1" applyFill="1" applyBorder="1" applyAlignment="1">
      <alignment horizontal="center" vertical="center" wrapText="1"/>
    </xf>
    <xf numFmtId="1" fontId="13" fillId="3" borderId="8" xfId="0" applyNumberFormat="1" applyFont="1" applyFill="1" applyBorder="1" applyAlignment="1">
      <alignment horizontal="center" vertical="center" wrapText="1"/>
    </xf>
    <xf numFmtId="1" fontId="13" fillId="3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164" fontId="13" fillId="3" borderId="8" xfId="0" applyNumberFormat="1" applyFont="1" applyFill="1" applyBorder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49" fontId="13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center" vertical="center" wrapText="1"/>
    </xf>
    <xf numFmtId="2" fontId="13" fillId="3" borderId="13" xfId="0" applyNumberFormat="1" applyFont="1" applyFill="1" applyBorder="1" applyAlignment="1">
      <alignment horizontal="center" vertical="center" wrapText="1"/>
    </xf>
    <xf numFmtId="1" fontId="13" fillId="3" borderId="13" xfId="0" applyNumberFormat="1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left" vertical="center" wrapText="1"/>
    </xf>
    <xf numFmtId="2" fontId="13" fillId="3" borderId="19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wrapText="1"/>
    </xf>
    <xf numFmtId="2" fontId="13" fillId="2" borderId="13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3" fillId="2" borderId="10" xfId="0" applyFont="1" applyFill="1" applyBorder="1" applyAlignment="1">
      <alignment horizontal="center" vertical="center" wrapText="1"/>
    </xf>
    <xf numFmtId="2" fontId="13" fillId="2" borderId="10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1" fontId="13" fillId="2" borderId="10" xfId="0" applyNumberFormat="1" applyFont="1" applyFill="1" applyBorder="1" applyAlignment="1">
      <alignment horizontal="center" vertical="center" wrapText="1"/>
    </xf>
    <xf numFmtId="1" fontId="13" fillId="2" borderId="0" xfId="0" applyNumberFormat="1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2" fontId="13" fillId="2" borderId="0" xfId="0" applyNumberFormat="1" applyFont="1" applyFill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2" fontId="13" fillId="2" borderId="0" xfId="0" applyNumberFormat="1" applyFont="1" applyFill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1" fontId="13" fillId="2" borderId="1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horizontal="left"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2" fontId="13" fillId="2" borderId="20" xfId="0" applyNumberFormat="1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1" fontId="13" fillId="2" borderId="20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 wrapText="1"/>
    </xf>
    <xf numFmtId="2" fontId="13" fillId="3" borderId="10" xfId="0" applyNumberFormat="1" applyFont="1" applyFill="1" applyBorder="1" applyAlignment="1">
      <alignment horizontal="center" vertical="center" wrapText="1"/>
    </xf>
    <xf numFmtId="1" fontId="13" fillId="3" borderId="10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49" fontId="13" fillId="3" borderId="10" xfId="0" applyNumberFormat="1" applyFont="1" applyFill="1" applyBorder="1" applyAlignment="1">
      <alignment horizontal="center" vertical="center" wrapText="1"/>
    </xf>
    <xf numFmtId="1" fontId="13" fillId="3" borderId="1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wrapText="1"/>
    </xf>
    <xf numFmtId="0" fontId="6" fillId="3" borderId="8" xfId="0" applyFont="1" applyFill="1" applyBorder="1" applyAlignment="1">
      <alignment wrapText="1"/>
    </xf>
    <xf numFmtId="1" fontId="13" fillId="3" borderId="12" xfId="0" applyNumberFormat="1" applyFont="1" applyFill="1" applyBorder="1" applyAlignment="1">
      <alignment horizontal="center" vertical="center" wrapText="1"/>
    </xf>
    <xf numFmtId="1" fontId="13" fillId="3" borderId="14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2" fontId="13" fillId="3" borderId="2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" fontId="13" fillId="3" borderId="17" xfId="0" applyNumberFormat="1" applyFont="1" applyFill="1" applyBorder="1" applyAlignment="1">
      <alignment horizontal="center" vertical="center" wrapText="1"/>
    </xf>
    <xf numFmtId="1" fontId="13" fillId="3" borderId="18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164" fontId="13" fillId="3" borderId="8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164" fontId="13" fillId="3" borderId="5" xfId="0" applyNumberFormat="1" applyFont="1" applyFill="1" applyBorder="1" applyAlignment="1">
      <alignment horizontal="center" vertical="center" wrapText="1"/>
    </xf>
    <xf numFmtId="1" fontId="13" fillId="3" borderId="20" xfId="0" applyNumberFormat="1" applyFont="1" applyFill="1" applyBorder="1" applyAlignment="1">
      <alignment horizontal="center" vertical="center" wrapText="1"/>
    </xf>
    <xf numFmtId="1" fontId="13" fillId="3" borderId="21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6" fontId="13" fillId="3" borderId="8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6" fillId="3" borderId="9" xfId="0" applyFont="1" applyFill="1" applyBorder="1" applyAlignment="1">
      <alignment vertical="top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164" fontId="13" fillId="3" borderId="10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left" vertical="top" wrapText="1"/>
    </xf>
    <xf numFmtId="0" fontId="7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49" fontId="13" fillId="3" borderId="9" xfId="0" applyNumberFormat="1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vertical="center" wrapText="1"/>
    </xf>
    <xf numFmtId="2" fontId="13" fillId="3" borderId="8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tabSelected="1" zoomScaleNormal="100" workbookViewId="0">
      <selection activeCell="L15" sqref="L15"/>
    </sheetView>
  </sheetViews>
  <sheetFormatPr defaultRowHeight="12.75" x14ac:dyDescent="0.2"/>
  <cols>
    <col min="1" max="1" width="3.85546875" style="1" customWidth="1"/>
    <col min="2" max="2" width="29.5703125" style="1" customWidth="1"/>
    <col min="3" max="3" width="11.42578125" style="2" customWidth="1"/>
    <col min="4" max="4" width="10.85546875" style="2" customWidth="1"/>
    <col min="5" max="5" width="6.5703125" style="1" customWidth="1"/>
    <col min="6" max="6" width="8.7109375" style="31" customWidth="1"/>
    <col min="7" max="7" width="7.85546875" style="1" customWidth="1"/>
    <col min="8" max="8" width="9.5703125" style="1" customWidth="1"/>
    <col min="9" max="9" width="7.85546875" style="1" customWidth="1"/>
    <col min="10" max="10" width="8.28515625" style="1" customWidth="1"/>
    <col min="11" max="12" width="8" style="1" customWidth="1"/>
    <col min="13" max="13" width="7.28515625" style="1" customWidth="1"/>
    <col min="14" max="14" width="8.140625" style="1" customWidth="1"/>
    <col min="15" max="15" width="6.5703125" style="1" customWidth="1"/>
    <col min="16" max="16" width="7.85546875" style="1" customWidth="1"/>
    <col min="17" max="17" width="7.7109375" style="1" customWidth="1"/>
    <col min="18" max="21" width="3.28515625" style="3" customWidth="1"/>
    <col min="22" max="22" width="6.7109375" style="1" customWidth="1"/>
    <col min="23" max="23" width="7.28515625" style="1" customWidth="1"/>
    <col min="24" max="24" width="7.7109375" style="1" customWidth="1"/>
    <col min="25" max="25" width="7.42578125" style="1" customWidth="1"/>
    <col min="26" max="16384" width="9.140625" style="1"/>
  </cols>
  <sheetData>
    <row r="1" spans="1:25" ht="9.75" customHeight="1" x14ac:dyDescent="0.2">
      <c r="A1" s="4"/>
      <c r="B1" s="4"/>
      <c r="C1" s="5"/>
      <c r="D1" s="5"/>
      <c r="E1" s="4"/>
      <c r="F1" s="28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6"/>
      <c r="S1" s="6"/>
      <c r="T1" s="6"/>
      <c r="U1" s="6"/>
      <c r="V1" s="4"/>
    </row>
    <row r="2" spans="1:25" ht="9" customHeight="1" x14ac:dyDescent="0.2">
      <c r="A2" s="7"/>
      <c r="B2" s="8"/>
      <c r="C2" s="9"/>
      <c r="D2" s="9"/>
      <c r="E2" s="8"/>
      <c r="F2" s="29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10"/>
      <c r="S2" s="10"/>
      <c r="T2" s="10"/>
      <c r="U2" s="11" t="s">
        <v>0</v>
      </c>
      <c r="V2" s="8"/>
      <c r="W2" s="8"/>
    </row>
    <row r="3" spans="1:25" ht="15.75" x14ac:dyDescent="0.25">
      <c r="A3" s="50" t="s">
        <v>129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1:25" ht="15.75" x14ac:dyDescent="0.25">
      <c r="A4" s="50" t="s">
        <v>140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</row>
    <row r="5" spans="1:25" ht="3" customHeight="1" x14ac:dyDescent="0.2">
      <c r="A5" s="4"/>
      <c r="B5" s="4"/>
      <c r="C5" s="5"/>
      <c r="D5" s="5"/>
      <c r="E5" s="4"/>
      <c r="F5" s="2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6"/>
      <c r="S5" s="6"/>
      <c r="T5" s="6"/>
      <c r="U5" s="6"/>
      <c r="V5" s="4"/>
      <c r="W5" s="4"/>
    </row>
    <row r="6" spans="1:25" x14ac:dyDescent="0.2">
      <c r="A6" s="51" t="s">
        <v>1</v>
      </c>
      <c r="B6" s="51" t="s">
        <v>2</v>
      </c>
      <c r="C6" s="51" t="s">
        <v>3</v>
      </c>
      <c r="D6" s="51" t="s">
        <v>4</v>
      </c>
      <c r="E6" s="51" t="s">
        <v>5</v>
      </c>
      <c r="F6" s="55" t="s">
        <v>6</v>
      </c>
      <c r="G6" s="57" t="s">
        <v>7</v>
      </c>
      <c r="H6" s="58"/>
      <c r="I6" s="58"/>
      <c r="J6" s="58"/>
      <c r="K6" s="58"/>
      <c r="L6" s="59"/>
      <c r="M6" s="57" t="s">
        <v>8</v>
      </c>
      <c r="N6" s="58"/>
      <c r="O6" s="58"/>
      <c r="P6" s="58"/>
      <c r="Q6" s="59"/>
      <c r="R6" s="60" t="s">
        <v>9</v>
      </c>
      <c r="S6" s="61"/>
      <c r="T6" s="61"/>
      <c r="U6" s="62"/>
      <c r="V6" s="51" t="s">
        <v>10</v>
      </c>
      <c r="W6" s="66" t="s">
        <v>11</v>
      </c>
      <c r="X6" s="51" t="s">
        <v>12</v>
      </c>
      <c r="Y6" s="51" t="s">
        <v>13</v>
      </c>
    </row>
    <row r="7" spans="1:25" x14ac:dyDescent="0.2">
      <c r="A7" s="52"/>
      <c r="B7" s="52"/>
      <c r="C7" s="52"/>
      <c r="D7" s="53"/>
      <c r="E7" s="52"/>
      <c r="F7" s="56"/>
      <c r="G7" s="69" t="s">
        <v>112</v>
      </c>
      <c r="H7" s="71">
        <v>2025</v>
      </c>
      <c r="I7" s="57" t="s">
        <v>14</v>
      </c>
      <c r="J7" s="59"/>
      <c r="K7" s="53">
        <v>2026</v>
      </c>
      <c r="L7" s="51" t="s">
        <v>113</v>
      </c>
      <c r="M7" s="73" t="s">
        <v>15</v>
      </c>
      <c r="N7" s="69" t="s">
        <v>114</v>
      </c>
      <c r="O7" s="53">
        <v>2025</v>
      </c>
      <c r="P7" s="57" t="s">
        <v>14</v>
      </c>
      <c r="Q7" s="59"/>
      <c r="R7" s="63"/>
      <c r="S7" s="63"/>
      <c r="T7" s="63"/>
      <c r="U7" s="63"/>
      <c r="V7" s="53"/>
      <c r="W7" s="67"/>
      <c r="X7" s="53"/>
      <c r="Y7" s="65"/>
    </row>
    <row r="8" spans="1:25" ht="82.5" customHeight="1" x14ac:dyDescent="0.2">
      <c r="A8" s="52"/>
      <c r="B8" s="52"/>
      <c r="C8" s="52"/>
      <c r="D8" s="53"/>
      <c r="E8" s="52"/>
      <c r="F8" s="56"/>
      <c r="G8" s="70"/>
      <c r="H8" s="72"/>
      <c r="I8" s="33" t="s">
        <v>141</v>
      </c>
      <c r="J8" s="35" t="s">
        <v>123</v>
      </c>
      <c r="K8" s="53"/>
      <c r="L8" s="54"/>
      <c r="M8" s="73"/>
      <c r="N8" s="70"/>
      <c r="O8" s="54"/>
      <c r="P8" s="33" t="s">
        <v>141</v>
      </c>
      <c r="Q8" s="35" t="s">
        <v>123</v>
      </c>
      <c r="R8" s="63"/>
      <c r="S8" s="63"/>
      <c r="T8" s="63"/>
      <c r="U8" s="64"/>
      <c r="V8" s="65"/>
      <c r="W8" s="64"/>
      <c r="X8" s="65"/>
      <c r="Y8" s="65"/>
    </row>
    <row r="9" spans="1:25" ht="54.75" customHeight="1" x14ac:dyDescent="0.2">
      <c r="A9" s="52"/>
      <c r="B9" s="52"/>
      <c r="C9" s="53"/>
      <c r="D9" s="54"/>
      <c r="E9" s="53"/>
      <c r="F9" s="56"/>
      <c r="G9" s="33" t="s">
        <v>16</v>
      </c>
      <c r="H9" s="35" t="s">
        <v>16</v>
      </c>
      <c r="I9" s="35" t="s">
        <v>16</v>
      </c>
      <c r="J9" s="35" t="s">
        <v>16</v>
      </c>
      <c r="K9" s="57" t="s">
        <v>17</v>
      </c>
      <c r="L9" s="59"/>
      <c r="M9" s="35" t="s">
        <v>18</v>
      </c>
      <c r="N9" s="33" t="s">
        <v>16</v>
      </c>
      <c r="O9" s="34" t="s">
        <v>16</v>
      </c>
      <c r="P9" s="35" t="s">
        <v>16</v>
      </c>
      <c r="Q9" s="33" t="s">
        <v>16</v>
      </c>
      <c r="R9" s="36" t="s">
        <v>19</v>
      </c>
      <c r="S9" s="37" t="s">
        <v>20</v>
      </c>
      <c r="T9" s="36" t="s">
        <v>21</v>
      </c>
      <c r="U9" s="12" t="s">
        <v>22</v>
      </c>
      <c r="V9" s="53"/>
      <c r="W9" s="68"/>
      <c r="X9" s="53"/>
      <c r="Y9" s="54"/>
    </row>
    <row r="10" spans="1:25" x14ac:dyDescent="0.2">
      <c r="A10" s="13">
        <v>1</v>
      </c>
      <c r="B10" s="13">
        <v>2</v>
      </c>
      <c r="C10" s="14">
        <v>3</v>
      </c>
      <c r="D10" s="14">
        <v>4</v>
      </c>
      <c r="E10" s="13">
        <v>5</v>
      </c>
      <c r="F10" s="32">
        <v>6</v>
      </c>
      <c r="G10" s="13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  <c r="M10" s="13">
        <v>13</v>
      </c>
      <c r="N10" s="13">
        <v>14</v>
      </c>
      <c r="O10" s="13">
        <v>15</v>
      </c>
      <c r="P10" s="13">
        <v>16</v>
      </c>
      <c r="Q10" s="13">
        <v>17</v>
      </c>
      <c r="R10" s="15">
        <v>18</v>
      </c>
      <c r="S10" s="15">
        <v>19</v>
      </c>
      <c r="T10" s="15">
        <v>20</v>
      </c>
      <c r="U10" s="15">
        <v>21</v>
      </c>
      <c r="V10" s="16">
        <v>22</v>
      </c>
      <c r="W10" s="17">
        <v>23</v>
      </c>
      <c r="X10" s="17">
        <v>24</v>
      </c>
      <c r="Y10" s="17">
        <v>25</v>
      </c>
    </row>
    <row r="11" spans="1:25" s="18" customFormat="1" ht="45" x14ac:dyDescent="0.25">
      <c r="A11" s="27">
        <v>1</v>
      </c>
      <c r="B11" s="74" t="s">
        <v>28</v>
      </c>
      <c r="C11" s="75" t="s">
        <v>29</v>
      </c>
      <c r="D11" s="76" t="s">
        <v>29</v>
      </c>
      <c r="E11" s="77" t="s">
        <v>30</v>
      </c>
      <c r="F11" s="78">
        <f t="shared" ref="F11:F51" si="0">G11+H11+K11+L11</f>
        <v>25</v>
      </c>
      <c r="G11" s="79">
        <v>25</v>
      </c>
      <c r="H11" s="80">
        <f t="shared" ref="H11:H19" si="1">I11+J11</f>
        <v>0</v>
      </c>
      <c r="I11" s="79">
        <v>0</v>
      </c>
      <c r="J11" s="81">
        <v>0</v>
      </c>
      <c r="K11" s="79">
        <v>0</v>
      </c>
      <c r="L11" s="81">
        <v>0</v>
      </c>
      <c r="M11" s="82">
        <v>5</v>
      </c>
      <c r="N11" s="83">
        <v>5</v>
      </c>
      <c r="O11" s="82">
        <f t="shared" ref="O11:O36" si="2">P11+Q11</f>
        <v>0</v>
      </c>
      <c r="P11" s="84">
        <v>0</v>
      </c>
      <c r="Q11" s="85">
        <v>0</v>
      </c>
      <c r="R11" s="86"/>
      <c r="S11" s="15"/>
      <c r="T11" s="15"/>
      <c r="U11" s="86"/>
      <c r="V11" s="87" t="s">
        <v>23</v>
      </c>
      <c r="W11" s="88" t="s">
        <v>24</v>
      </c>
      <c r="X11" s="89" t="s">
        <v>119</v>
      </c>
      <c r="Y11" s="90" t="s">
        <v>27</v>
      </c>
    </row>
    <row r="12" spans="1:25" s="18" customFormat="1" ht="33.75" x14ac:dyDescent="0.25">
      <c r="A12" s="27">
        <v>2</v>
      </c>
      <c r="B12" s="74" t="s">
        <v>31</v>
      </c>
      <c r="C12" s="76" t="s">
        <v>32</v>
      </c>
      <c r="D12" s="75" t="s">
        <v>32</v>
      </c>
      <c r="E12" s="90" t="s">
        <v>30</v>
      </c>
      <c r="F12" s="78">
        <f t="shared" si="0"/>
        <v>3.2370000000000001</v>
      </c>
      <c r="G12" s="81">
        <v>3.2370000000000001</v>
      </c>
      <c r="H12" s="91">
        <f t="shared" si="1"/>
        <v>0</v>
      </c>
      <c r="I12" s="81">
        <v>0</v>
      </c>
      <c r="J12" s="79">
        <v>0</v>
      </c>
      <c r="K12" s="81">
        <v>0</v>
      </c>
      <c r="L12" s="79">
        <v>0</v>
      </c>
      <c r="M12" s="82">
        <v>2</v>
      </c>
      <c r="N12" s="82">
        <v>1</v>
      </c>
      <c r="O12" s="83">
        <f t="shared" si="2"/>
        <v>0</v>
      </c>
      <c r="P12" s="85">
        <v>0</v>
      </c>
      <c r="Q12" s="84">
        <v>0</v>
      </c>
      <c r="R12" s="15"/>
      <c r="S12" s="86"/>
      <c r="T12" s="15"/>
      <c r="U12" s="15"/>
      <c r="V12" s="88" t="s">
        <v>23</v>
      </c>
      <c r="W12" s="87" t="s">
        <v>24</v>
      </c>
      <c r="X12" s="92" t="s">
        <v>119</v>
      </c>
      <c r="Y12" s="93" t="s">
        <v>33</v>
      </c>
    </row>
    <row r="13" spans="1:25" s="18" customFormat="1" ht="33.75" x14ac:dyDescent="0.25">
      <c r="A13" s="27">
        <v>3</v>
      </c>
      <c r="B13" s="74" t="s">
        <v>34</v>
      </c>
      <c r="C13" s="75" t="s">
        <v>35</v>
      </c>
      <c r="D13" s="76" t="s">
        <v>35</v>
      </c>
      <c r="E13" s="77" t="s">
        <v>30</v>
      </c>
      <c r="F13" s="78">
        <f t="shared" si="0"/>
        <v>2.84</v>
      </c>
      <c r="G13" s="79">
        <v>2.79</v>
      </c>
      <c r="H13" s="80">
        <f t="shared" si="1"/>
        <v>0</v>
      </c>
      <c r="I13" s="79">
        <v>0</v>
      </c>
      <c r="J13" s="81">
        <v>0</v>
      </c>
      <c r="K13" s="79">
        <v>0.05</v>
      </c>
      <c r="L13" s="81">
        <v>0</v>
      </c>
      <c r="M13" s="83">
        <v>2</v>
      </c>
      <c r="N13" s="82">
        <v>1</v>
      </c>
      <c r="O13" s="82">
        <f t="shared" si="2"/>
        <v>0</v>
      </c>
      <c r="P13" s="84">
        <v>0</v>
      </c>
      <c r="Q13" s="85">
        <v>0</v>
      </c>
      <c r="R13" s="86"/>
      <c r="S13" s="15"/>
      <c r="T13" s="86"/>
      <c r="U13" s="15"/>
      <c r="V13" s="87" t="s">
        <v>23</v>
      </c>
      <c r="W13" s="88" t="s">
        <v>24</v>
      </c>
      <c r="X13" s="94" t="s">
        <v>119</v>
      </c>
      <c r="Y13" s="93" t="s">
        <v>26</v>
      </c>
    </row>
    <row r="14" spans="1:25" s="18" customFormat="1" ht="45" x14ac:dyDescent="0.25">
      <c r="A14" s="27">
        <v>4</v>
      </c>
      <c r="B14" s="74" t="s">
        <v>36</v>
      </c>
      <c r="C14" s="76" t="s">
        <v>37</v>
      </c>
      <c r="D14" s="75" t="s">
        <v>38</v>
      </c>
      <c r="E14" s="90" t="s">
        <v>39</v>
      </c>
      <c r="F14" s="78">
        <f t="shared" si="0"/>
        <v>5.75</v>
      </c>
      <c r="G14" s="81">
        <v>5.75</v>
      </c>
      <c r="H14" s="91">
        <f t="shared" si="1"/>
        <v>0</v>
      </c>
      <c r="I14" s="81">
        <v>0</v>
      </c>
      <c r="J14" s="79">
        <v>0</v>
      </c>
      <c r="K14" s="81">
        <v>0</v>
      </c>
      <c r="L14" s="79">
        <v>0</v>
      </c>
      <c r="M14" s="82">
        <v>1</v>
      </c>
      <c r="N14" s="83">
        <v>1</v>
      </c>
      <c r="O14" s="82">
        <f t="shared" si="2"/>
        <v>0</v>
      </c>
      <c r="P14" s="85">
        <v>0</v>
      </c>
      <c r="Q14" s="84">
        <v>0</v>
      </c>
      <c r="R14" s="15"/>
      <c r="S14" s="86"/>
      <c r="T14" s="15"/>
      <c r="U14" s="86"/>
      <c r="V14" s="95" t="s">
        <v>23</v>
      </c>
      <c r="W14" s="95" t="s">
        <v>24</v>
      </c>
      <c r="X14" s="96" t="s">
        <v>25</v>
      </c>
      <c r="Y14" s="93" t="s">
        <v>33</v>
      </c>
    </row>
    <row r="15" spans="1:25" s="18" customFormat="1" ht="42" x14ac:dyDescent="0.25">
      <c r="A15" s="27">
        <v>5</v>
      </c>
      <c r="B15" s="97" t="s">
        <v>40</v>
      </c>
      <c r="C15" s="75" t="s">
        <v>37</v>
      </c>
      <c r="D15" s="98" t="s">
        <v>41</v>
      </c>
      <c r="E15" s="77" t="s">
        <v>42</v>
      </c>
      <c r="F15" s="78">
        <f t="shared" si="0"/>
        <v>55.82</v>
      </c>
      <c r="G15" s="79">
        <v>55.82</v>
      </c>
      <c r="H15" s="99">
        <f t="shared" si="1"/>
        <v>0</v>
      </c>
      <c r="I15" s="79">
        <v>0</v>
      </c>
      <c r="J15" s="100">
        <v>0</v>
      </c>
      <c r="K15" s="79">
        <v>0</v>
      </c>
      <c r="L15" s="100">
        <v>0</v>
      </c>
      <c r="M15" s="83">
        <v>11</v>
      </c>
      <c r="N15" s="101">
        <v>11</v>
      </c>
      <c r="O15" s="83">
        <f t="shared" si="2"/>
        <v>0</v>
      </c>
      <c r="P15" s="102">
        <v>0</v>
      </c>
      <c r="Q15" s="102">
        <v>0</v>
      </c>
      <c r="R15" s="86"/>
      <c r="S15" s="103"/>
      <c r="T15" s="86"/>
      <c r="U15" s="104"/>
      <c r="V15" s="105" t="s">
        <v>23</v>
      </c>
      <c r="W15" s="105" t="s">
        <v>24</v>
      </c>
      <c r="X15" s="106" t="s">
        <v>25</v>
      </c>
      <c r="Y15" s="93" t="s">
        <v>43</v>
      </c>
    </row>
    <row r="16" spans="1:25" s="18" customFormat="1" ht="31.5" x14ac:dyDescent="0.25">
      <c r="A16" s="27">
        <v>6</v>
      </c>
      <c r="B16" s="107" t="s">
        <v>92</v>
      </c>
      <c r="C16" s="98" t="s">
        <v>93</v>
      </c>
      <c r="D16" s="75" t="s">
        <v>93</v>
      </c>
      <c r="E16" s="108" t="s">
        <v>94</v>
      </c>
      <c r="F16" s="78">
        <f t="shared" si="0"/>
        <v>4.03</v>
      </c>
      <c r="G16" s="109">
        <v>4.03</v>
      </c>
      <c r="H16" s="99">
        <f t="shared" si="1"/>
        <v>0</v>
      </c>
      <c r="I16" s="109">
        <v>0</v>
      </c>
      <c r="J16" s="109">
        <v>0</v>
      </c>
      <c r="K16" s="109">
        <v>0</v>
      </c>
      <c r="L16" s="109">
        <v>0</v>
      </c>
      <c r="M16" s="110">
        <v>2</v>
      </c>
      <c r="N16" s="110">
        <v>0</v>
      </c>
      <c r="O16" s="110">
        <v>2</v>
      </c>
      <c r="P16" s="111">
        <v>0</v>
      </c>
      <c r="Q16" s="111">
        <v>2</v>
      </c>
      <c r="R16" s="112"/>
      <c r="S16" s="112"/>
      <c r="T16" s="112"/>
      <c r="U16" s="112"/>
      <c r="V16" s="105" t="s">
        <v>23</v>
      </c>
      <c r="W16" s="105" t="s">
        <v>24</v>
      </c>
      <c r="X16" s="106" t="s">
        <v>25</v>
      </c>
      <c r="Y16" s="113"/>
    </row>
    <row r="17" spans="1:25" s="18" customFormat="1" ht="31.5" x14ac:dyDescent="0.25">
      <c r="A17" s="27">
        <v>7</v>
      </c>
      <c r="B17" s="114" t="s">
        <v>95</v>
      </c>
      <c r="C17" s="75" t="s">
        <v>96</v>
      </c>
      <c r="D17" s="98" t="s">
        <v>96</v>
      </c>
      <c r="E17" s="77" t="s">
        <v>94</v>
      </c>
      <c r="F17" s="78">
        <f t="shared" si="0"/>
        <v>4.45</v>
      </c>
      <c r="G17" s="79">
        <v>4.45</v>
      </c>
      <c r="H17" s="80">
        <f t="shared" si="1"/>
        <v>0</v>
      </c>
      <c r="I17" s="115">
        <v>0</v>
      </c>
      <c r="J17" s="109">
        <v>0</v>
      </c>
      <c r="K17" s="109">
        <v>0</v>
      </c>
      <c r="L17" s="109">
        <v>0</v>
      </c>
      <c r="M17" s="110">
        <v>2</v>
      </c>
      <c r="N17" s="110">
        <v>0</v>
      </c>
      <c r="O17" s="110">
        <v>2</v>
      </c>
      <c r="P17" s="111">
        <v>0</v>
      </c>
      <c r="Q17" s="111">
        <v>2</v>
      </c>
      <c r="R17" s="112"/>
      <c r="S17" s="112"/>
      <c r="T17" s="112"/>
      <c r="U17" s="112"/>
      <c r="V17" s="88" t="s">
        <v>23</v>
      </c>
      <c r="W17" s="105" t="s">
        <v>24</v>
      </c>
      <c r="X17" s="106" t="s">
        <v>25</v>
      </c>
      <c r="Y17" s="113"/>
    </row>
    <row r="18" spans="1:25" s="18" customFormat="1" ht="22.5" x14ac:dyDescent="0.25">
      <c r="A18" s="27">
        <v>8</v>
      </c>
      <c r="B18" s="116" t="s">
        <v>97</v>
      </c>
      <c r="C18" s="98" t="s">
        <v>98</v>
      </c>
      <c r="D18" s="98" t="s">
        <v>98</v>
      </c>
      <c r="E18" s="108" t="s">
        <v>99</v>
      </c>
      <c r="F18" s="78">
        <f t="shared" si="0"/>
        <v>13.5</v>
      </c>
      <c r="G18" s="109">
        <v>6.5</v>
      </c>
      <c r="H18" s="80">
        <f t="shared" si="1"/>
        <v>0</v>
      </c>
      <c r="I18" s="109">
        <v>0</v>
      </c>
      <c r="J18" s="79">
        <v>0</v>
      </c>
      <c r="K18" s="117">
        <v>3</v>
      </c>
      <c r="L18" s="109">
        <v>4</v>
      </c>
      <c r="M18" s="110">
        <v>6</v>
      </c>
      <c r="N18" s="110">
        <v>0</v>
      </c>
      <c r="O18" s="110">
        <v>0</v>
      </c>
      <c r="P18" s="111">
        <v>0</v>
      </c>
      <c r="Q18" s="111">
        <v>6</v>
      </c>
      <c r="R18" s="112"/>
      <c r="S18" s="112"/>
      <c r="T18" s="112"/>
      <c r="U18" s="112"/>
      <c r="V18" s="105" t="s">
        <v>24</v>
      </c>
      <c r="W18" s="105" t="s">
        <v>24</v>
      </c>
      <c r="X18" s="106" t="s">
        <v>25</v>
      </c>
      <c r="Y18" s="113"/>
    </row>
    <row r="19" spans="1:25" s="18" customFormat="1" ht="31.5" x14ac:dyDescent="0.25">
      <c r="A19" s="27">
        <v>9</v>
      </c>
      <c r="B19" s="107" t="s">
        <v>100</v>
      </c>
      <c r="C19" s="98" t="s">
        <v>128</v>
      </c>
      <c r="D19" s="98" t="s">
        <v>128</v>
      </c>
      <c r="E19" s="108" t="s">
        <v>127</v>
      </c>
      <c r="F19" s="78">
        <f>G19+H19+K19+L19</f>
        <v>658.5</v>
      </c>
      <c r="G19" s="109">
        <v>17</v>
      </c>
      <c r="H19" s="78">
        <f t="shared" si="1"/>
        <v>641.5</v>
      </c>
      <c r="I19" s="109">
        <v>36</v>
      </c>
      <c r="J19" s="109">
        <v>605.5</v>
      </c>
      <c r="K19" s="117">
        <v>0</v>
      </c>
      <c r="L19" s="109">
        <v>0</v>
      </c>
      <c r="M19" s="110">
        <v>0</v>
      </c>
      <c r="N19" s="110">
        <v>0</v>
      </c>
      <c r="O19" s="110">
        <v>0</v>
      </c>
      <c r="P19" s="111">
        <v>0</v>
      </c>
      <c r="Q19" s="111">
        <v>0</v>
      </c>
      <c r="R19" s="112"/>
      <c r="S19" s="112"/>
      <c r="T19" s="112"/>
      <c r="U19" s="112"/>
      <c r="V19" s="105" t="s">
        <v>24</v>
      </c>
      <c r="W19" s="105" t="s">
        <v>24</v>
      </c>
      <c r="X19" s="106" t="s">
        <v>25</v>
      </c>
      <c r="Y19" s="113"/>
    </row>
    <row r="20" spans="1:25" s="18" customFormat="1" ht="33.75" x14ac:dyDescent="0.25">
      <c r="A20" s="27">
        <v>10</v>
      </c>
      <c r="B20" s="118" t="s">
        <v>44</v>
      </c>
      <c r="C20" s="119" t="s">
        <v>45</v>
      </c>
      <c r="D20" s="120" t="s">
        <v>45</v>
      </c>
      <c r="E20" s="121" t="s">
        <v>42</v>
      </c>
      <c r="F20" s="78">
        <f t="shared" si="0"/>
        <v>412.5</v>
      </c>
      <c r="G20" s="122">
        <v>225</v>
      </c>
      <c r="H20" s="117">
        <f t="shared" ref="H20:H42" si="3">I20+J20</f>
        <v>187.5</v>
      </c>
      <c r="I20" s="121">
        <v>97.1</v>
      </c>
      <c r="J20" s="91">
        <v>90.4</v>
      </c>
      <c r="K20" s="121">
        <v>0</v>
      </c>
      <c r="L20" s="123">
        <v>0</v>
      </c>
      <c r="M20" s="124">
        <v>15</v>
      </c>
      <c r="N20" s="125">
        <v>15</v>
      </c>
      <c r="O20" s="124">
        <f t="shared" si="2"/>
        <v>0</v>
      </c>
      <c r="P20" s="125">
        <v>0</v>
      </c>
      <c r="Q20" s="124">
        <v>0</v>
      </c>
      <c r="R20" s="126"/>
      <c r="S20" s="86"/>
      <c r="T20" s="126"/>
      <c r="U20" s="86"/>
      <c r="V20" s="127" t="s">
        <v>24</v>
      </c>
      <c r="W20" s="128" t="s">
        <v>24</v>
      </c>
      <c r="X20" s="129" t="s">
        <v>25</v>
      </c>
      <c r="Y20" s="130" t="s">
        <v>47</v>
      </c>
    </row>
    <row r="21" spans="1:25" s="18" customFormat="1" ht="33.75" x14ac:dyDescent="0.25">
      <c r="A21" s="27">
        <v>11</v>
      </c>
      <c r="B21" s="118" t="s">
        <v>48</v>
      </c>
      <c r="C21" s="120" t="s">
        <v>49</v>
      </c>
      <c r="D21" s="131" t="s">
        <v>49</v>
      </c>
      <c r="E21" s="123" t="s">
        <v>127</v>
      </c>
      <c r="F21" s="78">
        <f t="shared" si="0"/>
        <v>887.2</v>
      </c>
      <c r="G21" s="132">
        <v>569</v>
      </c>
      <c r="H21" s="133">
        <f>I21+J21</f>
        <v>168.2</v>
      </c>
      <c r="I21" s="134">
        <v>91.95</v>
      </c>
      <c r="J21" s="135">
        <v>76.25</v>
      </c>
      <c r="K21" s="136">
        <v>150</v>
      </c>
      <c r="L21" s="135">
        <v>0</v>
      </c>
      <c r="M21" s="125">
        <v>0</v>
      </c>
      <c r="N21" s="137">
        <v>0</v>
      </c>
      <c r="O21" s="125">
        <f t="shared" si="2"/>
        <v>0</v>
      </c>
      <c r="P21" s="137">
        <v>0</v>
      </c>
      <c r="Q21" s="125">
        <v>0</v>
      </c>
      <c r="R21" s="103"/>
      <c r="S21" s="103"/>
      <c r="T21" s="86"/>
      <c r="U21" s="103"/>
      <c r="V21" s="123" t="s">
        <v>24</v>
      </c>
      <c r="W21" s="138" t="s">
        <v>24</v>
      </c>
      <c r="X21" s="129" t="s">
        <v>25</v>
      </c>
      <c r="Y21" s="130" t="s">
        <v>51</v>
      </c>
    </row>
    <row r="22" spans="1:25" s="18" customFormat="1" ht="42" x14ac:dyDescent="0.25">
      <c r="A22" s="27">
        <v>12</v>
      </c>
      <c r="B22" s="118" t="s">
        <v>52</v>
      </c>
      <c r="C22" s="139" t="s">
        <v>53</v>
      </c>
      <c r="D22" s="120" t="s">
        <v>53</v>
      </c>
      <c r="E22" s="140" t="s">
        <v>39</v>
      </c>
      <c r="F22" s="78">
        <f t="shared" si="0"/>
        <v>163.9</v>
      </c>
      <c r="G22" s="141">
        <v>99.9</v>
      </c>
      <c r="H22" s="117">
        <f t="shared" si="3"/>
        <v>34.94</v>
      </c>
      <c r="I22" s="138">
        <v>25.44</v>
      </c>
      <c r="J22" s="138">
        <v>9.5</v>
      </c>
      <c r="K22" s="138">
        <v>29.06</v>
      </c>
      <c r="L22" s="138">
        <v>0</v>
      </c>
      <c r="M22" s="142">
        <f t="shared" ref="M22:M29" si="4">N22+O22</f>
        <v>0</v>
      </c>
      <c r="N22" s="142">
        <v>0</v>
      </c>
      <c r="O22" s="142">
        <f t="shared" si="2"/>
        <v>0</v>
      </c>
      <c r="P22" s="142">
        <v>0</v>
      </c>
      <c r="Q22" s="142">
        <v>0</v>
      </c>
      <c r="R22" s="112"/>
      <c r="S22" s="112"/>
      <c r="T22" s="112"/>
      <c r="U22" s="112"/>
      <c r="V22" s="128" t="s">
        <v>24</v>
      </c>
      <c r="W22" s="128" t="s">
        <v>24</v>
      </c>
      <c r="X22" s="129" t="s">
        <v>25</v>
      </c>
      <c r="Y22" s="130" t="s">
        <v>47</v>
      </c>
    </row>
    <row r="23" spans="1:25" s="18" customFormat="1" ht="22.5" x14ac:dyDescent="0.25">
      <c r="A23" s="27">
        <v>13</v>
      </c>
      <c r="B23" s="143" t="s">
        <v>101</v>
      </c>
      <c r="C23" s="144" t="s">
        <v>45</v>
      </c>
      <c r="D23" s="144" t="s">
        <v>45</v>
      </c>
      <c r="E23" s="145" t="s">
        <v>50</v>
      </c>
      <c r="F23" s="78">
        <f t="shared" si="0"/>
        <v>717</v>
      </c>
      <c r="G23" s="146">
        <v>386.77</v>
      </c>
      <c r="H23" s="147">
        <f t="shared" si="3"/>
        <v>330.23</v>
      </c>
      <c r="I23" s="148">
        <v>245.48</v>
      </c>
      <c r="J23" s="148">
        <v>84.75</v>
      </c>
      <c r="K23" s="148">
        <v>0</v>
      </c>
      <c r="L23" s="148">
        <v>0</v>
      </c>
      <c r="M23" s="149">
        <f t="shared" si="4"/>
        <v>0</v>
      </c>
      <c r="N23" s="149">
        <v>0</v>
      </c>
      <c r="O23" s="149">
        <f t="shared" si="2"/>
        <v>0</v>
      </c>
      <c r="P23" s="149">
        <v>0</v>
      </c>
      <c r="Q23" s="149">
        <v>0</v>
      </c>
      <c r="R23" s="150"/>
      <c r="S23" s="150"/>
      <c r="T23" s="150"/>
      <c r="U23" s="150"/>
      <c r="V23" s="151" t="s">
        <v>24</v>
      </c>
      <c r="W23" s="151" t="s">
        <v>24</v>
      </c>
      <c r="X23" s="152" t="s">
        <v>119</v>
      </c>
      <c r="Y23" s="153" t="s">
        <v>47</v>
      </c>
    </row>
    <row r="24" spans="1:25" s="18" customFormat="1" ht="22.5" x14ac:dyDescent="0.25">
      <c r="A24" s="27">
        <v>14</v>
      </c>
      <c r="B24" s="154" t="s">
        <v>55</v>
      </c>
      <c r="C24" s="76" t="s">
        <v>56</v>
      </c>
      <c r="D24" s="76" t="s">
        <v>56</v>
      </c>
      <c r="E24" s="90" t="s">
        <v>111</v>
      </c>
      <c r="F24" s="78">
        <f t="shared" si="0"/>
        <v>29.1</v>
      </c>
      <c r="G24" s="81">
        <v>28.1</v>
      </c>
      <c r="H24" s="81">
        <f>SUM(I24:J24)</f>
        <v>1</v>
      </c>
      <c r="I24" s="90">
        <v>0</v>
      </c>
      <c r="J24" s="90">
        <v>1</v>
      </c>
      <c r="K24" s="90">
        <v>0</v>
      </c>
      <c r="L24" s="81">
        <v>0</v>
      </c>
      <c r="M24" s="82">
        <v>2</v>
      </c>
      <c r="N24" s="82">
        <v>0</v>
      </c>
      <c r="O24" s="82">
        <v>2</v>
      </c>
      <c r="P24" s="82">
        <v>0</v>
      </c>
      <c r="Q24" s="82">
        <v>2</v>
      </c>
      <c r="R24" s="15"/>
      <c r="S24" s="15"/>
      <c r="T24" s="15"/>
      <c r="U24" s="15"/>
      <c r="V24" s="85" t="s">
        <v>24</v>
      </c>
      <c r="W24" s="85" t="s">
        <v>24</v>
      </c>
      <c r="X24" s="94" t="s">
        <v>119</v>
      </c>
      <c r="Y24" s="93" t="s">
        <v>57</v>
      </c>
    </row>
    <row r="25" spans="1:25" s="18" customFormat="1" ht="27.75" customHeight="1" x14ac:dyDescent="0.25">
      <c r="A25" s="27">
        <v>15</v>
      </c>
      <c r="B25" s="154" t="s">
        <v>58</v>
      </c>
      <c r="C25" s="75" t="s">
        <v>59</v>
      </c>
      <c r="D25" s="155" t="s">
        <v>59</v>
      </c>
      <c r="E25" s="77" t="s">
        <v>110</v>
      </c>
      <c r="F25" s="78">
        <f t="shared" si="0"/>
        <v>50</v>
      </c>
      <c r="G25" s="79">
        <v>44.5</v>
      </c>
      <c r="H25" s="156">
        <f t="shared" si="3"/>
        <v>5.5</v>
      </c>
      <c r="I25" s="79">
        <v>0</v>
      </c>
      <c r="J25" s="156">
        <v>5.5</v>
      </c>
      <c r="K25" s="79">
        <v>0</v>
      </c>
      <c r="L25" s="156">
        <v>0</v>
      </c>
      <c r="M25" s="83">
        <f t="shared" si="4"/>
        <v>0</v>
      </c>
      <c r="N25" s="157">
        <v>0</v>
      </c>
      <c r="O25" s="83">
        <f t="shared" si="2"/>
        <v>0</v>
      </c>
      <c r="P25" s="157">
        <v>0</v>
      </c>
      <c r="Q25" s="83">
        <v>0</v>
      </c>
      <c r="R25" s="126"/>
      <c r="S25" s="86"/>
      <c r="T25" s="126"/>
      <c r="U25" s="86"/>
      <c r="V25" s="158" t="s">
        <v>24</v>
      </c>
      <c r="W25" s="158" t="s">
        <v>24</v>
      </c>
      <c r="X25" s="96" t="s">
        <v>119</v>
      </c>
      <c r="Y25" s="159" t="s">
        <v>60</v>
      </c>
    </row>
    <row r="26" spans="1:25" s="18" customFormat="1" ht="63.75" customHeight="1" x14ac:dyDescent="0.25">
      <c r="A26" s="27">
        <v>16</v>
      </c>
      <c r="B26" s="154" t="s">
        <v>61</v>
      </c>
      <c r="C26" s="76" t="s">
        <v>62</v>
      </c>
      <c r="D26" s="75" t="s">
        <v>63</v>
      </c>
      <c r="E26" s="90" t="s">
        <v>109</v>
      </c>
      <c r="F26" s="78">
        <f t="shared" si="0"/>
        <v>6</v>
      </c>
      <c r="G26" s="81">
        <v>6</v>
      </c>
      <c r="H26" s="79">
        <f t="shared" si="3"/>
        <v>0</v>
      </c>
      <c r="I26" s="81">
        <v>0</v>
      </c>
      <c r="J26" s="79">
        <v>0</v>
      </c>
      <c r="K26" s="81">
        <v>0</v>
      </c>
      <c r="L26" s="79">
        <v>0</v>
      </c>
      <c r="M26" s="82">
        <v>2</v>
      </c>
      <c r="N26" s="160">
        <v>0</v>
      </c>
      <c r="O26" s="160">
        <v>2</v>
      </c>
      <c r="P26" s="160">
        <v>0</v>
      </c>
      <c r="Q26" s="82">
        <v>2</v>
      </c>
      <c r="R26" s="86"/>
      <c r="S26" s="15"/>
      <c r="T26" s="86"/>
      <c r="U26" s="15"/>
      <c r="V26" s="84" t="s">
        <v>24</v>
      </c>
      <c r="W26" s="85" t="s">
        <v>24</v>
      </c>
      <c r="X26" s="94" t="s">
        <v>119</v>
      </c>
      <c r="Y26" s="93" t="s">
        <v>57</v>
      </c>
    </row>
    <row r="27" spans="1:25" s="19" customFormat="1" ht="53.25" customHeight="1" x14ac:dyDescent="0.25">
      <c r="A27" s="27">
        <v>17</v>
      </c>
      <c r="B27" s="74" t="s">
        <v>64</v>
      </c>
      <c r="C27" s="161" t="s">
        <v>102</v>
      </c>
      <c r="D27" s="162" t="s">
        <v>102</v>
      </c>
      <c r="E27" s="77" t="s">
        <v>147</v>
      </c>
      <c r="F27" s="78">
        <f t="shared" si="0"/>
        <v>34</v>
      </c>
      <c r="G27" s="79">
        <v>24</v>
      </c>
      <c r="H27" s="81">
        <v>0</v>
      </c>
      <c r="I27" s="79">
        <v>0</v>
      </c>
      <c r="J27" s="81">
        <v>0</v>
      </c>
      <c r="K27" s="79">
        <v>10</v>
      </c>
      <c r="L27" s="81">
        <v>0</v>
      </c>
      <c r="M27" s="163">
        <v>1</v>
      </c>
      <c r="N27" s="110">
        <v>0</v>
      </c>
      <c r="O27" s="110">
        <v>1</v>
      </c>
      <c r="P27" s="110">
        <v>0</v>
      </c>
      <c r="Q27" s="83">
        <v>1</v>
      </c>
      <c r="R27" s="15"/>
      <c r="S27" s="86"/>
      <c r="T27" s="15"/>
      <c r="U27" s="86"/>
      <c r="V27" s="85" t="s">
        <v>24</v>
      </c>
      <c r="W27" s="84" t="s">
        <v>24</v>
      </c>
      <c r="X27" s="94" t="s">
        <v>25</v>
      </c>
      <c r="Y27" s="93" t="s">
        <v>57</v>
      </c>
    </row>
    <row r="28" spans="1:25" s="18" customFormat="1" ht="54.75" customHeight="1" x14ac:dyDescent="0.25">
      <c r="A28" s="27">
        <v>18</v>
      </c>
      <c r="B28" s="154" t="s">
        <v>65</v>
      </c>
      <c r="C28" s="162" t="s">
        <v>103</v>
      </c>
      <c r="D28" s="161" t="s">
        <v>103</v>
      </c>
      <c r="E28" s="90" t="s">
        <v>147</v>
      </c>
      <c r="F28" s="78">
        <f t="shared" si="0"/>
        <v>19.5</v>
      </c>
      <c r="G28" s="81">
        <v>15.5</v>
      </c>
      <c r="H28" s="79">
        <f>SUM(I28:J28)</f>
        <v>4</v>
      </c>
      <c r="I28" s="81">
        <v>4</v>
      </c>
      <c r="J28" s="79">
        <v>0</v>
      </c>
      <c r="K28" s="81">
        <v>0</v>
      </c>
      <c r="L28" s="79">
        <v>0</v>
      </c>
      <c r="M28" s="82">
        <v>2</v>
      </c>
      <c r="N28" s="83">
        <v>0</v>
      </c>
      <c r="O28" s="164">
        <v>2</v>
      </c>
      <c r="P28" s="83">
        <v>0</v>
      </c>
      <c r="Q28" s="82">
        <v>2</v>
      </c>
      <c r="R28" s="86"/>
      <c r="S28" s="15"/>
      <c r="T28" s="86"/>
      <c r="U28" s="15"/>
      <c r="V28" s="84" t="s">
        <v>24</v>
      </c>
      <c r="W28" s="85" t="s">
        <v>24</v>
      </c>
      <c r="X28" s="96" t="s">
        <v>25</v>
      </c>
      <c r="Y28" s="93" t="s">
        <v>57</v>
      </c>
    </row>
    <row r="29" spans="1:25" s="18" customFormat="1" ht="40.5" customHeight="1" x14ac:dyDescent="0.25">
      <c r="A29" s="27">
        <v>19</v>
      </c>
      <c r="B29" s="154" t="s">
        <v>66</v>
      </c>
      <c r="C29" s="75" t="s">
        <v>104</v>
      </c>
      <c r="D29" s="165" t="s">
        <v>104</v>
      </c>
      <c r="E29" s="90" t="s">
        <v>147</v>
      </c>
      <c r="F29" s="78">
        <f t="shared" si="0"/>
        <v>7.4</v>
      </c>
      <c r="G29" s="79">
        <v>6.4</v>
      </c>
      <c r="H29" s="81">
        <f t="shared" si="3"/>
        <v>1</v>
      </c>
      <c r="I29" s="79">
        <v>1</v>
      </c>
      <c r="J29" s="81">
        <v>0</v>
      </c>
      <c r="K29" s="79">
        <v>0</v>
      </c>
      <c r="L29" s="81">
        <v>0</v>
      </c>
      <c r="M29" s="83">
        <f t="shared" si="4"/>
        <v>0</v>
      </c>
      <c r="N29" s="160">
        <v>0</v>
      </c>
      <c r="O29" s="160">
        <f t="shared" si="2"/>
        <v>0</v>
      </c>
      <c r="P29" s="160">
        <v>0</v>
      </c>
      <c r="Q29" s="83">
        <v>0</v>
      </c>
      <c r="R29" s="15"/>
      <c r="S29" s="86"/>
      <c r="T29" s="15"/>
      <c r="U29" s="86"/>
      <c r="V29" s="85" t="s">
        <v>24</v>
      </c>
      <c r="W29" s="84" t="s">
        <v>24</v>
      </c>
      <c r="X29" s="94" t="s">
        <v>25</v>
      </c>
      <c r="Y29" s="93" t="s">
        <v>57</v>
      </c>
    </row>
    <row r="30" spans="1:25" s="18" customFormat="1" ht="25.5" customHeight="1" x14ac:dyDescent="0.25">
      <c r="A30" s="27">
        <v>20</v>
      </c>
      <c r="B30" s="74" t="s">
        <v>67</v>
      </c>
      <c r="C30" s="76" t="s">
        <v>68</v>
      </c>
      <c r="D30" s="75" t="s">
        <v>68</v>
      </c>
      <c r="E30" s="90" t="s">
        <v>39</v>
      </c>
      <c r="F30" s="78">
        <f t="shared" si="0"/>
        <v>9.6</v>
      </c>
      <c r="G30" s="166">
        <v>9.4</v>
      </c>
      <c r="H30" s="81">
        <f>SUM(I30:J30)</f>
        <v>0.2</v>
      </c>
      <c r="I30" s="167">
        <v>0.2</v>
      </c>
      <c r="J30" s="77">
        <v>0</v>
      </c>
      <c r="K30" s="90">
        <v>0</v>
      </c>
      <c r="L30" s="77">
        <v>0</v>
      </c>
      <c r="M30" s="168">
        <v>2</v>
      </c>
      <c r="N30" s="110">
        <v>0</v>
      </c>
      <c r="O30" s="110">
        <v>2</v>
      </c>
      <c r="P30" s="110">
        <v>0</v>
      </c>
      <c r="Q30" s="169">
        <v>2</v>
      </c>
      <c r="R30" s="86"/>
      <c r="S30" s="15"/>
      <c r="T30" s="86"/>
      <c r="U30" s="15"/>
      <c r="V30" s="84" t="s">
        <v>24</v>
      </c>
      <c r="W30" s="85" t="s">
        <v>24</v>
      </c>
      <c r="X30" s="170" t="s">
        <v>25</v>
      </c>
      <c r="Y30" s="93" t="s">
        <v>57</v>
      </c>
    </row>
    <row r="31" spans="1:25" s="18" customFormat="1" ht="22.5" customHeight="1" x14ac:dyDescent="0.25">
      <c r="A31" s="27">
        <v>21</v>
      </c>
      <c r="B31" s="74" t="s">
        <v>69</v>
      </c>
      <c r="C31" s="75" t="s">
        <v>68</v>
      </c>
      <c r="D31" s="165" t="s">
        <v>68</v>
      </c>
      <c r="E31" s="90" t="s">
        <v>42</v>
      </c>
      <c r="F31" s="78">
        <f t="shared" si="0"/>
        <v>11.36</v>
      </c>
      <c r="G31" s="79">
        <v>10.76</v>
      </c>
      <c r="H31" s="81">
        <f>SUM(I31:J31)</f>
        <v>0.6</v>
      </c>
      <c r="I31" s="84">
        <v>0.6</v>
      </c>
      <c r="J31" s="85">
        <v>0</v>
      </c>
      <c r="K31" s="84">
        <v>0</v>
      </c>
      <c r="L31" s="111">
        <v>0</v>
      </c>
      <c r="M31" s="110">
        <v>2</v>
      </c>
      <c r="N31" s="110">
        <v>0</v>
      </c>
      <c r="O31" s="110">
        <v>2</v>
      </c>
      <c r="P31" s="110">
        <v>0</v>
      </c>
      <c r="Q31" s="110">
        <v>2</v>
      </c>
      <c r="R31" s="171"/>
      <c r="S31" s="86"/>
      <c r="T31" s="15"/>
      <c r="U31" s="86"/>
      <c r="V31" s="85" t="s">
        <v>24</v>
      </c>
      <c r="W31" s="84" t="s">
        <v>24</v>
      </c>
      <c r="X31" s="172" t="s">
        <v>25</v>
      </c>
      <c r="Y31" s="93" t="s">
        <v>57</v>
      </c>
    </row>
    <row r="32" spans="1:25" s="18" customFormat="1" ht="24" customHeight="1" x14ac:dyDescent="0.25">
      <c r="A32" s="27">
        <v>22</v>
      </c>
      <c r="B32" s="74" t="s">
        <v>70</v>
      </c>
      <c r="C32" s="76" t="s">
        <v>68</v>
      </c>
      <c r="D32" s="75" t="s">
        <v>68</v>
      </c>
      <c r="E32" s="90" t="s">
        <v>42</v>
      </c>
      <c r="F32" s="78">
        <f t="shared" si="0"/>
        <v>30.3</v>
      </c>
      <c r="G32" s="81">
        <v>26.3</v>
      </c>
      <c r="H32" s="79">
        <f t="shared" si="3"/>
        <v>4</v>
      </c>
      <c r="I32" s="85">
        <v>4</v>
      </c>
      <c r="J32" s="84">
        <v>0</v>
      </c>
      <c r="K32" s="173">
        <v>0</v>
      </c>
      <c r="L32" s="111">
        <v>0</v>
      </c>
      <c r="M32" s="110">
        <v>2</v>
      </c>
      <c r="N32" s="110">
        <v>0</v>
      </c>
      <c r="O32" s="110">
        <v>2</v>
      </c>
      <c r="P32" s="110">
        <v>0</v>
      </c>
      <c r="Q32" s="110">
        <v>2</v>
      </c>
      <c r="R32" s="171"/>
      <c r="S32" s="15"/>
      <c r="T32" s="86"/>
      <c r="U32" s="15"/>
      <c r="V32" s="84" t="s">
        <v>24</v>
      </c>
      <c r="W32" s="85" t="s">
        <v>24</v>
      </c>
      <c r="X32" s="170" t="s">
        <v>25</v>
      </c>
      <c r="Y32" s="93" t="s">
        <v>57</v>
      </c>
    </row>
    <row r="33" spans="1:25" s="18" customFormat="1" ht="25.5" customHeight="1" x14ac:dyDescent="0.25">
      <c r="A33" s="27">
        <v>23</v>
      </c>
      <c r="B33" s="74" t="s">
        <v>71</v>
      </c>
      <c r="C33" s="75" t="s">
        <v>68</v>
      </c>
      <c r="D33" s="165" t="s">
        <v>68</v>
      </c>
      <c r="E33" s="90" t="s">
        <v>42</v>
      </c>
      <c r="F33" s="78">
        <f t="shared" si="0"/>
        <v>12.8</v>
      </c>
      <c r="G33" s="79">
        <v>10</v>
      </c>
      <c r="H33" s="81">
        <f t="shared" si="3"/>
        <v>2.8</v>
      </c>
      <c r="I33" s="84">
        <v>2.8</v>
      </c>
      <c r="J33" s="85">
        <v>0</v>
      </c>
      <c r="K33" s="84">
        <v>0</v>
      </c>
      <c r="L33" s="111">
        <v>0</v>
      </c>
      <c r="M33" s="110">
        <v>2</v>
      </c>
      <c r="N33" s="110">
        <v>0</v>
      </c>
      <c r="O33" s="110">
        <v>2</v>
      </c>
      <c r="P33" s="110">
        <v>0</v>
      </c>
      <c r="Q33" s="110">
        <v>2</v>
      </c>
      <c r="R33" s="86"/>
      <c r="S33" s="15"/>
      <c r="T33" s="15"/>
      <c r="U33" s="86"/>
      <c r="V33" s="85" t="s">
        <v>24</v>
      </c>
      <c r="W33" s="84" t="s">
        <v>24</v>
      </c>
      <c r="X33" s="172" t="s">
        <v>25</v>
      </c>
      <c r="Y33" s="93" t="s">
        <v>57</v>
      </c>
    </row>
    <row r="34" spans="1:25" s="18" customFormat="1" ht="24.75" customHeight="1" x14ac:dyDescent="0.25">
      <c r="A34" s="27">
        <v>24</v>
      </c>
      <c r="B34" s="74" t="s">
        <v>72</v>
      </c>
      <c r="C34" s="76" t="s">
        <v>68</v>
      </c>
      <c r="D34" s="75" t="s">
        <v>68</v>
      </c>
      <c r="E34" s="90" t="s">
        <v>42</v>
      </c>
      <c r="F34" s="78">
        <f t="shared" si="0"/>
        <v>12.8</v>
      </c>
      <c r="G34" s="81">
        <v>10.8</v>
      </c>
      <c r="H34" s="79">
        <f t="shared" si="3"/>
        <v>2</v>
      </c>
      <c r="I34" s="85">
        <v>2</v>
      </c>
      <c r="J34" s="84">
        <v>0</v>
      </c>
      <c r="K34" s="85">
        <v>0</v>
      </c>
      <c r="L34" s="84">
        <v>0</v>
      </c>
      <c r="M34" s="157">
        <v>2</v>
      </c>
      <c r="N34" s="83">
        <v>0</v>
      </c>
      <c r="O34" s="157">
        <v>2</v>
      </c>
      <c r="P34" s="83">
        <v>0</v>
      </c>
      <c r="Q34" s="157">
        <v>2</v>
      </c>
      <c r="R34" s="15"/>
      <c r="S34" s="86"/>
      <c r="T34" s="15"/>
      <c r="U34" s="15"/>
      <c r="V34" s="84" t="s">
        <v>24</v>
      </c>
      <c r="W34" s="85" t="s">
        <v>24</v>
      </c>
      <c r="X34" s="170" t="s">
        <v>25</v>
      </c>
      <c r="Y34" s="93" t="s">
        <v>57</v>
      </c>
    </row>
    <row r="35" spans="1:25" s="18" customFormat="1" ht="26.25" customHeight="1" x14ac:dyDescent="0.25">
      <c r="A35" s="27">
        <v>25</v>
      </c>
      <c r="B35" s="74" t="s">
        <v>73</v>
      </c>
      <c r="C35" s="75" t="s">
        <v>68</v>
      </c>
      <c r="D35" s="165" t="s">
        <v>68</v>
      </c>
      <c r="E35" s="90" t="s">
        <v>42</v>
      </c>
      <c r="F35" s="78">
        <f t="shared" si="0"/>
        <v>15.1</v>
      </c>
      <c r="G35" s="79">
        <v>13.6</v>
      </c>
      <c r="H35" s="81">
        <f t="shared" si="3"/>
        <v>1.5</v>
      </c>
      <c r="I35" s="84">
        <v>1.5</v>
      </c>
      <c r="J35" s="85">
        <v>0</v>
      </c>
      <c r="K35" s="84">
        <v>0</v>
      </c>
      <c r="L35" s="85">
        <v>0</v>
      </c>
      <c r="M35" s="83">
        <v>2</v>
      </c>
      <c r="N35" s="101">
        <v>0</v>
      </c>
      <c r="O35" s="83">
        <v>2</v>
      </c>
      <c r="P35" s="101">
        <v>0</v>
      </c>
      <c r="Q35" s="83">
        <v>2</v>
      </c>
      <c r="R35" s="15"/>
      <c r="S35" s="15"/>
      <c r="T35" s="86"/>
      <c r="U35" s="15"/>
      <c r="V35" s="85" t="s">
        <v>24</v>
      </c>
      <c r="W35" s="84" t="s">
        <v>24</v>
      </c>
      <c r="X35" s="172" t="s">
        <v>25</v>
      </c>
      <c r="Y35" s="93" t="s">
        <v>57</v>
      </c>
    </row>
    <row r="36" spans="1:25" s="18" customFormat="1" ht="66.75" customHeight="1" x14ac:dyDescent="0.25">
      <c r="A36" s="27">
        <v>26</v>
      </c>
      <c r="B36" s="74" t="s">
        <v>74</v>
      </c>
      <c r="C36" s="174" t="s">
        <v>75</v>
      </c>
      <c r="D36" s="175" t="s">
        <v>75</v>
      </c>
      <c r="E36" s="90" t="s">
        <v>30</v>
      </c>
      <c r="F36" s="78">
        <f t="shared" si="0"/>
        <v>2.5999999999999996</v>
      </c>
      <c r="G36" s="81">
        <v>2.2999999999999998</v>
      </c>
      <c r="H36" s="79">
        <f t="shared" si="3"/>
        <v>0.3</v>
      </c>
      <c r="I36" s="176">
        <v>0.3</v>
      </c>
      <c r="J36" s="177">
        <v>0</v>
      </c>
      <c r="K36" s="178">
        <v>0</v>
      </c>
      <c r="L36" s="83">
        <v>0</v>
      </c>
      <c r="M36" s="101">
        <v>0</v>
      </c>
      <c r="N36" s="82">
        <v>0</v>
      </c>
      <c r="O36" s="101">
        <f t="shared" si="2"/>
        <v>0</v>
      </c>
      <c r="P36" s="82">
        <v>0</v>
      </c>
      <c r="Q36" s="101">
        <v>0</v>
      </c>
      <c r="R36" s="86"/>
      <c r="S36" s="15"/>
      <c r="T36" s="15"/>
      <c r="U36" s="86"/>
      <c r="V36" s="176" t="s">
        <v>24</v>
      </c>
      <c r="W36" s="176" t="s">
        <v>24</v>
      </c>
      <c r="X36" s="92" t="s">
        <v>119</v>
      </c>
      <c r="Y36" s="90" t="s">
        <v>76</v>
      </c>
    </row>
    <row r="37" spans="1:25" s="18" customFormat="1" ht="55.5" customHeight="1" x14ac:dyDescent="0.25">
      <c r="A37" s="27">
        <v>27</v>
      </c>
      <c r="B37" s="179" t="s">
        <v>77</v>
      </c>
      <c r="C37" s="175" t="s">
        <v>78</v>
      </c>
      <c r="D37" s="180" t="s">
        <v>78</v>
      </c>
      <c r="E37" s="77" t="s">
        <v>54</v>
      </c>
      <c r="F37" s="78">
        <f t="shared" si="0"/>
        <v>15.9</v>
      </c>
      <c r="G37" s="79">
        <v>15.9</v>
      </c>
      <c r="H37" s="100">
        <f t="shared" si="3"/>
        <v>0</v>
      </c>
      <c r="I37" s="177">
        <v>0</v>
      </c>
      <c r="J37" s="181">
        <v>0</v>
      </c>
      <c r="K37" s="182">
        <v>0</v>
      </c>
      <c r="L37" s="182">
        <v>0</v>
      </c>
      <c r="M37" s="182">
        <v>1</v>
      </c>
      <c r="N37" s="183">
        <v>0</v>
      </c>
      <c r="O37" s="182">
        <v>1</v>
      </c>
      <c r="P37" s="183">
        <v>1</v>
      </c>
      <c r="Q37" s="182">
        <v>0</v>
      </c>
      <c r="R37" s="184"/>
      <c r="S37" s="86"/>
      <c r="T37" s="103"/>
      <c r="U37" s="103"/>
      <c r="V37" s="177" t="s">
        <v>24</v>
      </c>
      <c r="W37" s="178" t="s">
        <v>24</v>
      </c>
      <c r="X37" s="185" t="s">
        <v>119</v>
      </c>
      <c r="Y37" s="186" t="s">
        <v>79</v>
      </c>
    </row>
    <row r="38" spans="1:25" s="18" customFormat="1" ht="33.75" customHeight="1" x14ac:dyDescent="0.25">
      <c r="A38" s="27">
        <v>28</v>
      </c>
      <c r="B38" s="74" t="s">
        <v>80</v>
      </c>
      <c r="C38" s="76" t="s">
        <v>81</v>
      </c>
      <c r="D38" s="76" t="s">
        <v>82</v>
      </c>
      <c r="E38" s="90" t="s">
        <v>148</v>
      </c>
      <c r="F38" s="78">
        <f t="shared" si="0"/>
        <v>60.2</v>
      </c>
      <c r="G38" s="81">
        <v>58.6</v>
      </c>
      <c r="H38" s="81">
        <f>SUM(I38:J38)</f>
        <v>1.6</v>
      </c>
      <c r="I38" s="176">
        <v>1.6</v>
      </c>
      <c r="J38" s="176">
        <v>0</v>
      </c>
      <c r="K38" s="176">
        <v>0</v>
      </c>
      <c r="L38" s="90">
        <v>0</v>
      </c>
      <c r="M38" s="90">
        <v>2</v>
      </c>
      <c r="N38" s="90">
        <v>0</v>
      </c>
      <c r="O38" s="82">
        <v>2</v>
      </c>
      <c r="P38" s="90">
        <v>0</v>
      </c>
      <c r="Q38" s="90">
        <v>2</v>
      </c>
      <c r="R38" s="187"/>
      <c r="S38" s="187"/>
      <c r="T38" s="15"/>
      <c r="U38" s="15"/>
      <c r="V38" s="176" t="s">
        <v>24</v>
      </c>
      <c r="W38" s="176" t="s">
        <v>24</v>
      </c>
      <c r="X38" s="89" t="s">
        <v>25</v>
      </c>
      <c r="Y38" s="188" t="s">
        <v>79</v>
      </c>
    </row>
    <row r="39" spans="1:25" s="18" customFormat="1" ht="22.5" x14ac:dyDescent="0.25">
      <c r="A39" s="27">
        <v>29</v>
      </c>
      <c r="B39" s="74" t="s">
        <v>83</v>
      </c>
      <c r="C39" s="76" t="s">
        <v>84</v>
      </c>
      <c r="D39" s="75" t="s">
        <v>84</v>
      </c>
      <c r="E39" s="90" t="s">
        <v>148</v>
      </c>
      <c r="F39" s="78">
        <f t="shared" si="0"/>
        <v>3</v>
      </c>
      <c r="G39" s="81">
        <v>2.2999999999999998</v>
      </c>
      <c r="H39" s="79">
        <f>SUM(I39:J39)</f>
        <v>0.7</v>
      </c>
      <c r="I39" s="176">
        <v>0</v>
      </c>
      <c r="J39" s="177">
        <v>0.7</v>
      </c>
      <c r="K39" s="176">
        <v>0</v>
      </c>
      <c r="L39" s="77">
        <v>0</v>
      </c>
      <c r="M39" s="90">
        <v>1</v>
      </c>
      <c r="N39" s="90">
        <v>0</v>
      </c>
      <c r="O39" s="83">
        <v>1</v>
      </c>
      <c r="P39" s="90">
        <v>0</v>
      </c>
      <c r="Q39" s="90">
        <v>1</v>
      </c>
      <c r="R39" s="86"/>
      <c r="S39" s="15"/>
      <c r="T39" s="86"/>
      <c r="U39" s="15"/>
      <c r="V39" s="177" t="s">
        <v>24</v>
      </c>
      <c r="W39" s="176" t="s">
        <v>24</v>
      </c>
      <c r="X39" s="89" t="s">
        <v>25</v>
      </c>
      <c r="Y39" s="188" t="s">
        <v>79</v>
      </c>
    </row>
    <row r="40" spans="1:25" s="18" customFormat="1" ht="22.5" x14ac:dyDescent="0.25">
      <c r="A40" s="27">
        <v>30</v>
      </c>
      <c r="B40" s="74" t="s">
        <v>85</v>
      </c>
      <c r="C40" s="75" t="s">
        <v>86</v>
      </c>
      <c r="D40" s="76" t="s">
        <v>86</v>
      </c>
      <c r="E40" s="77" t="s">
        <v>46</v>
      </c>
      <c r="F40" s="78">
        <f t="shared" si="0"/>
        <v>16.5</v>
      </c>
      <c r="G40" s="79">
        <v>15</v>
      </c>
      <c r="H40" s="81">
        <f t="shared" si="3"/>
        <v>1.5</v>
      </c>
      <c r="I40" s="77">
        <v>0</v>
      </c>
      <c r="J40" s="90">
        <v>1.5</v>
      </c>
      <c r="K40" s="77">
        <v>0</v>
      </c>
      <c r="L40" s="90">
        <v>0</v>
      </c>
      <c r="M40" s="77">
        <v>2</v>
      </c>
      <c r="N40" s="90">
        <v>0</v>
      </c>
      <c r="O40" s="82">
        <v>2</v>
      </c>
      <c r="P40" s="77">
        <v>0</v>
      </c>
      <c r="Q40" s="90">
        <v>2</v>
      </c>
      <c r="R40" s="187"/>
      <c r="S40" s="189"/>
      <c r="T40" s="187"/>
      <c r="U40" s="189"/>
      <c r="V40" s="90" t="s">
        <v>24</v>
      </c>
      <c r="W40" s="77" t="s">
        <v>24</v>
      </c>
      <c r="X40" s="94" t="s">
        <v>119</v>
      </c>
      <c r="Y40" s="90"/>
    </row>
    <row r="41" spans="1:25" s="18" customFormat="1" ht="23.25" customHeight="1" x14ac:dyDescent="0.25">
      <c r="A41" s="27">
        <v>31</v>
      </c>
      <c r="B41" s="74" t="s">
        <v>87</v>
      </c>
      <c r="C41" s="76" t="s">
        <v>88</v>
      </c>
      <c r="D41" s="76" t="s">
        <v>88</v>
      </c>
      <c r="E41" s="90" t="s">
        <v>46</v>
      </c>
      <c r="F41" s="78">
        <f t="shared" si="0"/>
        <v>10.199999999999999</v>
      </c>
      <c r="G41" s="81">
        <v>8.6999999999999993</v>
      </c>
      <c r="H41" s="81">
        <f>SUM(I41:J41)</f>
        <v>1.5</v>
      </c>
      <c r="I41" s="90">
        <v>1.5</v>
      </c>
      <c r="J41" s="90">
        <v>0</v>
      </c>
      <c r="K41" s="176">
        <v>0</v>
      </c>
      <c r="L41" s="90">
        <v>0</v>
      </c>
      <c r="M41" s="90">
        <v>2</v>
      </c>
      <c r="N41" s="77">
        <v>0</v>
      </c>
      <c r="O41" s="82">
        <v>2</v>
      </c>
      <c r="P41" s="90">
        <v>2</v>
      </c>
      <c r="Q41" s="77">
        <v>0</v>
      </c>
      <c r="R41" s="187"/>
      <c r="S41" s="187"/>
      <c r="T41" s="189"/>
      <c r="U41" s="187"/>
      <c r="V41" s="77" t="s">
        <v>24</v>
      </c>
      <c r="W41" s="90" t="s">
        <v>24</v>
      </c>
      <c r="X41" s="96" t="s">
        <v>120</v>
      </c>
      <c r="Y41" s="188" t="s">
        <v>79</v>
      </c>
    </row>
    <row r="42" spans="1:25" ht="63" x14ac:dyDescent="0.2">
      <c r="A42" s="27">
        <v>32</v>
      </c>
      <c r="B42" s="179" t="s">
        <v>89</v>
      </c>
      <c r="C42" s="190" t="s">
        <v>90</v>
      </c>
      <c r="D42" s="175" t="s">
        <v>90</v>
      </c>
      <c r="E42" s="191" t="s">
        <v>127</v>
      </c>
      <c r="F42" s="78">
        <f t="shared" si="0"/>
        <v>18.259999999999998</v>
      </c>
      <c r="G42" s="156">
        <v>4.5999999999999996</v>
      </c>
      <c r="H42" s="156">
        <f t="shared" si="3"/>
        <v>13.66</v>
      </c>
      <c r="I42" s="192">
        <v>13.66</v>
      </c>
      <c r="J42" s="192">
        <v>0</v>
      </c>
      <c r="K42" s="193">
        <v>0</v>
      </c>
      <c r="L42" s="192">
        <v>0</v>
      </c>
      <c r="M42" s="191">
        <v>0</v>
      </c>
      <c r="N42" s="194">
        <v>0</v>
      </c>
      <c r="O42" s="101">
        <v>0</v>
      </c>
      <c r="P42" s="194">
        <v>0</v>
      </c>
      <c r="Q42" s="194">
        <v>0</v>
      </c>
      <c r="R42" s="189"/>
      <c r="S42" s="195"/>
      <c r="T42" s="187"/>
      <c r="U42" s="187"/>
      <c r="V42" s="90" t="s">
        <v>24</v>
      </c>
      <c r="W42" s="90" t="s">
        <v>24</v>
      </c>
      <c r="X42" s="94" t="s">
        <v>25</v>
      </c>
      <c r="Y42" s="93" t="s">
        <v>57</v>
      </c>
    </row>
    <row r="43" spans="1:25" ht="33.75" x14ac:dyDescent="0.2">
      <c r="A43" s="27">
        <v>33</v>
      </c>
      <c r="B43" s="74" t="s">
        <v>105</v>
      </c>
      <c r="C43" s="74" t="s">
        <v>106</v>
      </c>
      <c r="D43" s="74" t="s">
        <v>106</v>
      </c>
      <c r="E43" s="90" t="s">
        <v>50</v>
      </c>
      <c r="F43" s="78">
        <f t="shared" si="0"/>
        <v>15</v>
      </c>
      <c r="G43" s="81">
        <v>6</v>
      </c>
      <c r="H43" s="81">
        <f t="shared" ref="H43:H46" si="5">I43+J43</f>
        <v>9</v>
      </c>
      <c r="I43" s="90">
        <v>9</v>
      </c>
      <c r="J43" s="90">
        <v>0</v>
      </c>
      <c r="K43" s="176">
        <v>0</v>
      </c>
      <c r="L43" s="90">
        <v>0</v>
      </c>
      <c r="M43" s="194">
        <v>0</v>
      </c>
      <c r="N43" s="194">
        <v>0</v>
      </c>
      <c r="O43" s="194">
        <v>0</v>
      </c>
      <c r="P43" s="194">
        <v>0</v>
      </c>
      <c r="Q43" s="194">
        <v>0</v>
      </c>
      <c r="R43" s="187"/>
      <c r="S43" s="187"/>
      <c r="T43" s="187"/>
      <c r="U43" s="187"/>
      <c r="V43" s="90" t="s">
        <v>24</v>
      </c>
      <c r="W43" s="90" t="s">
        <v>24</v>
      </c>
      <c r="X43" s="94" t="s">
        <v>119</v>
      </c>
      <c r="Y43" s="93" t="s">
        <v>57</v>
      </c>
    </row>
    <row r="44" spans="1:25" ht="22.5" x14ac:dyDescent="0.2">
      <c r="A44" s="27">
        <v>34</v>
      </c>
      <c r="B44" s="74" t="s">
        <v>108</v>
      </c>
      <c r="C44" s="74" t="s">
        <v>107</v>
      </c>
      <c r="D44" s="74" t="s">
        <v>107</v>
      </c>
      <c r="E44" s="90" t="s">
        <v>50</v>
      </c>
      <c r="F44" s="78">
        <f t="shared" si="0"/>
        <v>67.5</v>
      </c>
      <c r="G44" s="81">
        <v>30</v>
      </c>
      <c r="H44" s="81">
        <f t="shared" si="5"/>
        <v>37.5</v>
      </c>
      <c r="I44" s="90">
        <v>37.5</v>
      </c>
      <c r="J44" s="90">
        <v>0</v>
      </c>
      <c r="K44" s="176">
        <v>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187"/>
      <c r="S44" s="187"/>
      <c r="T44" s="187"/>
      <c r="U44" s="187"/>
      <c r="V44" s="90" t="s">
        <v>24</v>
      </c>
      <c r="W44" s="90" t="s">
        <v>24</v>
      </c>
      <c r="X44" s="94" t="s">
        <v>119</v>
      </c>
      <c r="Y44" s="93" t="s">
        <v>57</v>
      </c>
    </row>
    <row r="45" spans="1:25" ht="33.75" x14ac:dyDescent="0.2">
      <c r="A45" s="27">
        <v>35</v>
      </c>
      <c r="B45" s="196" t="s">
        <v>115</v>
      </c>
      <c r="C45" s="74" t="s">
        <v>116</v>
      </c>
      <c r="D45" s="196" t="s">
        <v>116</v>
      </c>
      <c r="E45" s="90" t="s">
        <v>135</v>
      </c>
      <c r="F45" s="78">
        <f t="shared" si="0"/>
        <v>110.94</v>
      </c>
      <c r="G45" s="156">
        <v>0</v>
      </c>
      <c r="H45" s="81">
        <v>0</v>
      </c>
      <c r="I45" s="156">
        <v>0</v>
      </c>
      <c r="J45" s="156">
        <v>0</v>
      </c>
      <c r="K45" s="156">
        <v>83.24</v>
      </c>
      <c r="L45" s="192">
        <v>27.7</v>
      </c>
      <c r="M45" s="192">
        <v>0</v>
      </c>
      <c r="N45" s="192">
        <v>0</v>
      </c>
      <c r="O45" s="192">
        <v>0</v>
      </c>
      <c r="P45" s="192">
        <v>0</v>
      </c>
      <c r="Q45" s="192">
        <v>0</v>
      </c>
      <c r="R45" s="197"/>
      <c r="S45" s="187"/>
      <c r="T45" s="197"/>
      <c r="U45" s="197"/>
      <c r="V45" s="90" t="s">
        <v>24</v>
      </c>
      <c r="W45" s="192" t="s">
        <v>24</v>
      </c>
      <c r="X45" s="198" t="s">
        <v>25</v>
      </c>
      <c r="Y45" s="159" t="s">
        <v>57</v>
      </c>
    </row>
    <row r="46" spans="1:25" ht="112.5" x14ac:dyDescent="0.2">
      <c r="A46" s="27">
        <v>36</v>
      </c>
      <c r="B46" s="196" t="s">
        <v>89</v>
      </c>
      <c r="C46" s="74" t="s">
        <v>118</v>
      </c>
      <c r="D46" s="196" t="s">
        <v>118</v>
      </c>
      <c r="E46" s="90" t="s">
        <v>117</v>
      </c>
      <c r="F46" s="78">
        <f t="shared" si="0"/>
        <v>14.15</v>
      </c>
      <c r="G46" s="156">
        <v>0</v>
      </c>
      <c r="H46" s="81">
        <f t="shared" si="5"/>
        <v>10.620000000000001</v>
      </c>
      <c r="I46" s="192">
        <v>6</v>
      </c>
      <c r="J46" s="192">
        <v>4.62</v>
      </c>
      <c r="K46" s="193">
        <v>3.53</v>
      </c>
      <c r="L46" s="192">
        <v>0</v>
      </c>
      <c r="M46" s="192">
        <v>0</v>
      </c>
      <c r="N46" s="192">
        <v>0</v>
      </c>
      <c r="O46" s="192">
        <v>0</v>
      </c>
      <c r="P46" s="192">
        <v>0</v>
      </c>
      <c r="Q46" s="192">
        <v>0</v>
      </c>
      <c r="R46" s="197"/>
      <c r="S46" s="187"/>
      <c r="T46" s="197"/>
      <c r="U46" s="197"/>
      <c r="V46" s="90" t="s">
        <v>24</v>
      </c>
      <c r="W46" s="192" t="s">
        <v>24</v>
      </c>
      <c r="X46" s="198" t="s">
        <v>25</v>
      </c>
      <c r="Y46" s="159" t="s">
        <v>57</v>
      </c>
    </row>
    <row r="47" spans="1:25" ht="67.5" x14ac:dyDescent="0.2">
      <c r="A47" s="199">
        <v>37</v>
      </c>
      <c r="B47" s="196" t="s">
        <v>121</v>
      </c>
      <c r="C47" s="74" t="s">
        <v>122</v>
      </c>
      <c r="D47" s="74" t="s">
        <v>122</v>
      </c>
      <c r="E47" s="90">
        <v>2025</v>
      </c>
      <c r="F47" s="78">
        <f t="shared" si="0"/>
        <v>40.4</v>
      </c>
      <c r="G47" s="156">
        <v>0</v>
      </c>
      <c r="H47" s="156">
        <f t="shared" ref="H47:H52" si="6">I47+J47</f>
        <v>40.4</v>
      </c>
      <c r="I47" s="192">
        <v>2</v>
      </c>
      <c r="J47" s="192">
        <v>38.4</v>
      </c>
      <c r="K47" s="193">
        <v>0</v>
      </c>
      <c r="L47" s="192">
        <v>0</v>
      </c>
      <c r="M47" s="192">
        <v>0</v>
      </c>
      <c r="N47" s="192">
        <v>0</v>
      </c>
      <c r="O47" s="192">
        <v>0</v>
      </c>
      <c r="P47" s="192">
        <v>0</v>
      </c>
      <c r="Q47" s="192">
        <v>0</v>
      </c>
      <c r="R47" s="197"/>
      <c r="S47" s="187"/>
      <c r="T47" s="197"/>
      <c r="U47" s="197"/>
      <c r="V47" s="90" t="s">
        <v>24</v>
      </c>
      <c r="W47" s="192" t="s">
        <v>24</v>
      </c>
      <c r="X47" s="198" t="s">
        <v>119</v>
      </c>
      <c r="Y47" s="159" t="s">
        <v>57</v>
      </c>
    </row>
    <row r="48" spans="1:25" ht="60.75" customHeight="1" x14ac:dyDescent="0.2">
      <c r="A48" s="199">
        <v>38</v>
      </c>
      <c r="B48" s="196" t="s">
        <v>124</v>
      </c>
      <c r="C48" s="74" t="s">
        <v>125</v>
      </c>
      <c r="D48" s="74" t="s">
        <v>125</v>
      </c>
      <c r="E48" s="90" t="s">
        <v>117</v>
      </c>
      <c r="F48" s="78">
        <f t="shared" si="0"/>
        <v>289.20000000000005</v>
      </c>
      <c r="G48" s="156">
        <v>0</v>
      </c>
      <c r="H48" s="156">
        <f t="shared" si="6"/>
        <v>96.4</v>
      </c>
      <c r="I48" s="192">
        <v>48.2</v>
      </c>
      <c r="J48" s="192">
        <v>48.2</v>
      </c>
      <c r="K48" s="193">
        <v>192.8</v>
      </c>
      <c r="L48" s="192">
        <v>0</v>
      </c>
      <c r="M48" s="192">
        <v>0</v>
      </c>
      <c r="N48" s="192">
        <v>0</v>
      </c>
      <c r="O48" s="192">
        <v>0</v>
      </c>
      <c r="P48" s="192">
        <v>0</v>
      </c>
      <c r="Q48" s="192">
        <v>0</v>
      </c>
      <c r="R48" s="197"/>
      <c r="S48" s="187"/>
      <c r="T48" s="197"/>
      <c r="U48" s="197"/>
      <c r="V48" s="90" t="s">
        <v>24</v>
      </c>
      <c r="W48" s="192" t="s">
        <v>24</v>
      </c>
      <c r="X48" s="198" t="s">
        <v>119</v>
      </c>
      <c r="Y48" s="159" t="s">
        <v>57</v>
      </c>
    </row>
    <row r="49" spans="1:25" ht="137.25" customHeight="1" x14ac:dyDescent="0.2">
      <c r="A49" s="199">
        <v>39</v>
      </c>
      <c r="B49" s="196" t="s">
        <v>132</v>
      </c>
      <c r="C49" s="74" t="s">
        <v>126</v>
      </c>
      <c r="D49" s="74" t="s">
        <v>126</v>
      </c>
      <c r="E49" s="90" t="s">
        <v>117</v>
      </c>
      <c r="F49" s="78">
        <f t="shared" si="0"/>
        <v>18.5</v>
      </c>
      <c r="G49" s="156">
        <v>0</v>
      </c>
      <c r="H49" s="156">
        <f t="shared" si="6"/>
        <v>18.5</v>
      </c>
      <c r="I49" s="192">
        <v>6.25</v>
      </c>
      <c r="J49" s="192">
        <v>12.25</v>
      </c>
      <c r="K49" s="193">
        <v>0</v>
      </c>
      <c r="L49" s="192">
        <v>0</v>
      </c>
      <c r="M49" s="192">
        <v>10</v>
      </c>
      <c r="N49" s="192">
        <v>0</v>
      </c>
      <c r="O49" s="192">
        <v>10</v>
      </c>
      <c r="P49" s="192">
        <v>0</v>
      </c>
      <c r="Q49" s="192">
        <v>10</v>
      </c>
      <c r="R49" s="197"/>
      <c r="S49" s="187"/>
      <c r="T49" s="197"/>
      <c r="U49" s="197"/>
      <c r="V49" s="90" t="s">
        <v>24</v>
      </c>
      <c r="W49" s="192" t="s">
        <v>24</v>
      </c>
      <c r="X49" s="198" t="s">
        <v>25</v>
      </c>
      <c r="Y49" s="159" t="s">
        <v>57</v>
      </c>
    </row>
    <row r="50" spans="1:25" ht="90.75" customHeight="1" x14ac:dyDescent="0.2">
      <c r="A50" s="199">
        <v>40</v>
      </c>
      <c r="B50" s="74" t="s">
        <v>131</v>
      </c>
      <c r="C50" s="76" t="s">
        <v>130</v>
      </c>
      <c r="D50" s="76" t="s">
        <v>130</v>
      </c>
      <c r="E50" s="77" t="s">
        <v>127</v>
      </c>
      <c r="F50" s="78">
        <f t="shared" si="0"/>
        <v>87.144000000000005</v>
      </c>
      <c r="G50" s="79">
        <v>1.7544000000000002</v>
      </c>
      <c r="H50" s="100">
        <f t="shared" si="6"/>
        <v>3.2519999999999998</v>
      </c>
      <c r="I50" s="79">
        <v>1.2609999999999999</v>
      </c>
      <c r="J50" s="100">
        <v>1.9910000000000001</v>
      </c>
      <c r="K50" s="79">
        <v>82.137600000000006</v>
      </c>
      <c r="L50" s="192">
        <v>0</v>
      </c>
      <c r="M50" s="192">
        <v>1</v>
      </c>
      <c r="N50" s="192">
        <v>0</v>
      </c>
      <c r="O50" s="192">
        <v>0</v>
      </c>
      <c r="P50" s="192">
        <v>0</v>
      </c>
      <c r="Q50" s="192">
        <v>0</v>
      </c>
      <c r="R50" s="197"/>
      <c r="S50" s="187"/>
      <c r="T50" s="197"/>
      <c r="U50" s="197"/>
      <c r="V50" s="90" t="s">
        <v>24</v>
      </c>
      <c r="W50" s="192" t="s">
        <v>24</v>
      </c>
      <c r="X50" s="198" t="s">
        <v>25</v>
      </c>
      <c r="Y50" s="159" t="s">
        <v>47</v>
      </c>
    </row>
    <row r="51" spans="1:25" ht="114.75" customHeight="1" x14ac:dyDescent="0.2">
      <c r="A51" s="200">
        <v>41</v>
      </c>
      <c r="B51" s="201" t="s">
        <v>133</v>
      </c>
      <c r="C51" s="202" t="s">
        <v>134</v>
      </c>
      <c r="D51" s="203" t="s">
        <v>134</v>
      </c>
      <c r="E51" s="194" t="s">
        <v>135</v>
      </c>
      <c r="F51" s="78">
        <f t="shared" si="0"/>
        <v>1142.509831361097</v>
      </c>
      <c r="G51" s="100">
        <v>0</v>
      </c>
      <c r="H51" s="100">
        <f t="shared" si="6"/>
        <v>1.85</v>
      </c>
      <c r="I51" s="100">
        <v>1.1100000000000001</v>
      </c>
      <c r="J51" s="100">
        <v>0.74</v>
      </c>
      <c r="K51" s="100">
        <v>729.98</v>
      </c>
      <c r="L51" s="100">
        <v>410.679831361097</v>
      </c>
      <c r="M51" s="101">
        <v>70</v>
      </c>
      <c r="N51" s="83">
        <v>25</v>
      </c>
      <c r="O51" s="101">
        <v>0</v>
      </c>
      <c r="P51" s="84">
        <v>0</v>
      </c>
      <c r="Q51" s="102">
        <v>0</v>
      </c>
      <c r="R51" s="204"/>
      <c r="S51" s="195"/>
      <c r="T51" s="204"/>
      <c r="U51" s="204"/>
      <c r="V51" s="194" t="s">
        <v>24</v>
      </c>
      <c r="W51" s="191" t="s">
        <v>24</v>
      </c>
      <c r="X51" s="205" t="s">
        <v>25</v>
      </c>
      <c r="Y51" s="206" t="s">
        <v>47</v>
      </c>
    </row>
    <row r="52" spans="1:25" ht="87" customHeight="1" x14ac:dyDescent="0.2">
      <c r="A52" s="27">
        <v>42</v>
      </c>
      <c r="B52" s="154" t="s">
        <v>146</v>
      </c>
      <c r="C52" s="207" t="s">
        <v>139</v>
      </c>
      <c r="D52" s="207" t="s">
        <v>139</v>
      </c>
      <c r="E52" s="90" t="s">
        <v>127</v>
      </c>
      <c r="F52" s="78">
        <f>G52+H52+K52</f>
        <v>4438.1499999999996</v>
      </c>
      <c r="G52" s="81">
        <v>5.9</v>
      </c>
      <c r="H52" s="81">
        <f t="shared" si="6"/>
        <v>15.77</v>
      </c>
      <c r="I52" s="81">
        <v>15.77</v>
      </c>
      <c r="J52" s="81">
        <v>0</v>
      </c>
      <c r="K52" s="81">
        <v>4416.4799999999996</v>
      </c>
      <c r="L52" s="81">
        <v>0</v>
      </c>
      <c r="M52" s="82">
        <v>0</v>
      </c>
      <c r="N52" s="82">
        <v>0</v>
      </c>
      <c r="O52" s="82">
        <v>0</v>
      </c>
      <c r="P52" s="85">
        <v>0</v>
      </c>
      <c r="Q52" s="85">
        <v>0</v>
      </c>
      <c r="R52" s="187"/>
      <c r="S52" s="187"/>
      <c r="T52" s="187"/>
      <c r="U52" s="187"/>
      <c r="V52" s="194" t="s">
        <v>24</v>
      </c>
      <c r="W52" s="90" t="s">
        <v>24</v>
      </c>
      <c r="X52" s="94" t="s">
        <v>25</v>
      </c>
      <c r="Y52" s="93"/>
    </row>
    <row r="53" spans="1:25" ht="114.75" customHeight="1" x14ac:dyDescent="0.2">
      <c r="A53" s="27">
        <v>43</v>
      </c>
      <c r="B53" s="154" t="s">
        <v>136</v>
      </c>
      <c r="C53" s="207" t="s">
        <v>137</v>
      </c>
      <c r="D53" s="207" t="s">
        <v>137</v>
      </c>
      <c r="E53" s="90">
        <v>2026</v>
      </c>
      <c r="F53" s="78">
        <v>92.81</v>
      </c>
      <c r="G53" s="81">
        <v>0</v>
      </c>
      <c r="H53" s="81">
        <v>0</v>
      </c>
      <c r="I53" s="81">
        <v>0</v>
      </c>
      <c r="J53" s="81">
        <v>0</v>
      </c>
      <c r="K53" s="81">
        <v>92.81</v>
      </c>
      <c r="L53" s="81">
        <v>0</v>
      </c>
      <c r="M53" s="82">
        <v>1</v>
      </c>
      <c r="N53" s="82">
        <v>0</v>
      </c>
      <c r="O53" s="82">
        <v>0</v>
      </c>
      <c r="P53" s="85">
        <v>0</v>
      </c>
      <c r="Q53" s="85">
        <v>0</v>
      </c>
      <c r="R53" s="187"/>
      <c r="S53" s="187"/>
      <c r="T53" s="187"/>
      <c r="U53" s="187"/>
      <c r="V53" s="194" t="s">
        <v>24</v>
      </c>
      <c r="W53" s="90" t="s">
        <v>24</v>
      </c>
      <c r="X53" s="94" t="s">
        <v>25</v>
      </c>
      <c r="Y53" s="93"/>
    </row>
    <row r="54" spans="1:25" ht="114.75" customHeight="1" x14ac:dyDescent="0.2">
      <c r="A54" s="27">
        <v>44</v>
      </c>
      <c r="B54" s="154" t="s">
        <v>138</v>
      </c>
      <c r="C54" s="207" t="s">
        <v>137</v>
      </c>
      <c r="D54" s="207" t="s">
        <v>137</v>
      </c>
      <c r="E54" s="90">
        <v>2026</v>
      </c>
      <c r="F54" s="78">
        <v>43.71</v>
      </c>
      <c r="G54" s="81">
        <v>0</v>
      </c>
      <c r="H54" s="81">
        <v>0</v>
      </c>
      <c r="I54" s="81">
        <v>0</v>
      </c>
      <c r="J54" s="81">
        <v>0</v>
      </c>
      <c r="K54" s="81">
        <v>43.71</v>
      </c>
      <c r="L54" s="81">
        <v>0</v>
      </c>
      <c r="M54" s="82">
        <v>1</v>
      </c>
      <c r="N54" s="82">
        <v>0</v>
      </c>
      <c r="O54" s="82">
        <v>0</v>
      </c>
      <c r="P54" s="85">
        <v>0</v>
      </c>
      <c r="Q54" s="85">
        <v>0</v>
      </c>
      <c r="R54" s="187"/>
      <c r="S54" s="187"/>
      <c r="T54" s="187"/>
      <c r="U54" s="187"/>
      <c r="V54" s="194" t="s">
        <v>24</v>
      </c>
      <c r="W54" s="90" t="s">
        <v>24</v>
      </c>
      <c r="X54" s="94" t="s">
        <v>25</v>
      </c>
      <c r="Y54" s="93"/>
    </row>
    <row r="55" spans="1:25" ht="87" customHeight="1" x14ac:dyDescent="0.2">
      <c r="A55" s="199">
        <v>45</v>
      </c>
      <c r="B55" s="154" t="s">
        <v>142</v>
      </c>
      <c r="C55" s="207" t="s">
        <v>143</v>
      </c>
      <c r="D55" s="207" t="s">
        <v>143</v>
      </c>
      <c r="E55" s="90" t="s">
        <v>117</v>
      </c>
      <c r="F55" s="208">
        <f>G55+J55+K55</f>
        <v>13</v>
      </c>
      <c r="G55" s="208">
        <v>0</v>
      </c>
      <c r="H55" s="208">
        <f>I55+J55</f>
        <v>3.25</v>
      </c>
      <c r="I55" s="208">
        <v>0</v>
      </c>
      <c r="J55" s="208">
        <v>3.25</v>
      </c>
      <c r="K55" s="208">
        <v>9.75</v>
      </c>
      <c r="L55" s="208">
        <v>0</v>
      </c>
      <c r="M55" s="82"/>
      <c r="N55" s="82"/>
      <c r="O55" s="82"/>
      <c r="P55" s="85"/>
      <c r="Q55" s="85"/>
      <c r="R55" s="197"/>
      <c r="S55" s="187"/>
      <c r="T55" s="197"/>
      <c r="U55" s="197"/>
      <c r="V55" s="194" t="s">
        <v>24</v>
      </c>
      <c r="W55" s="192" t="s">
        <v>24</v>
      </c>
      <c r="X55" s="198" t="s">
        <v>25</v>
      </c>
      <c r="Y55" s="159"/>
    </row>
    <row r="56" spans="1:25" ht="86.25" customHeight="1" x14ac:dyDescent="0.2">
      <c r="A56" s="199">
        <v>46</v>
      </c>
      <c r="B56" s="154" t="s">
        <v>144</v>
      </c>
      <c r="C56" s="207" t="s">
        <v>145</v>
      </c>
      <c r="D56" s="207" t="s">
        <v>145</v>
      </c>
      <c r="E56" s="90" t="s">
        <v>117</v>
      </c>
      <c r="F56" s="208">
        <f>G56+J56+K56</f>
        <v>26.08</v>
      </c>
      <c r="G56" s="208">
        <v>0</v>
      </c>
      <c r="H56" s="208">
        <f>I56+J56</f>
        <v>6.52</v>
      </c>
      <c r="I56" s="208">
        <v>0</v>
      </c>
      <c r="J56" s="208">
        <v>6.52</v>
      </c>
      <c r="K56" s="208">
        <v>19.559999999999999</v>
      </c>
      <c r="L56" s="208">
        <v>0</v>
      </c>
      <c r="M56" s="82">
        <v>1</v>
      </c>
      <c r="N56" s="82">
        <v>0</v>
      </c>
      <c r="O56" s="82">
        <v>0</v>
      </c>
      <c r="P56" s="85">
        <v>0</v>
      </c>
      <c r="Q56" s="85">
        <v>0</v>
      </c>
      <c r="R56" s="197"/>
      <c r="S56" s="187"/>
      <c r="T56" s="197"/>
      <c r="U56" s="197"/>
      <c r="V56" s="194" t="s">
        <v>24</v>
      </c>
      <c r="W56" s="192" t="s">
        <v>24</v>
      </c>
      <c r="X56" s="198" t="s">
        <v>25</v>
      </c>
      <c r="Y56" s="159"/>
    </row>
    <row r="57" spans="1:25" s="26" customFormat="1" x14ac:dyDescent="0.2">
      <c r="A57" s="42"/>
      <c r="B57" s="43" t="s">
        <v>91</v>
      </c>
      <c r="C57" s="44"/>
      <c r="D57" s="44"/>
      <c r="E57" s="45"/>
      <c r="F57" s="41">
        <f>F11+F12+F13+F14+F15+F16+F17+F18+F19+F20+F21+F22+F23+F24+F25+F26+F27+F28+F29+F30+F31+F32+F33+F34+F35+F36+F37+F38+F39+F40+F41+F42+F43+F44+F45+F46+F47+F48+F49+F50+F51+F52+F53+F54+F55+F56</f>
        <v>9717.4408313610966</v>
      </c>
      <c r="G57" s="41">
        <f t="shared" ref="G57:Q57" si="7">G11+G12+G13+G14+G15+G16+G17+G18+G19+G20+G21+G22+G23+G24+G25+G26+G27+G28+G29+G30+G31+G32+G33+G34+G35+G36+G37+G38+G39+G40+G41+G42+G43+G44+G45+G46+G47+G48+G49+G50+G51+G52+G53+G54+G55+G56</f>
        <v>1761.6613999999997</v>
      </c>
      <c r="H57" s="41">
        <f t="shared" si="7"/>
        <v>1647.2919999999999</v>
      </c>
      <c r="I57" s="41">
        <f t="shared" si="7"/>
        <v>656.221</v>
      </c>
      <c r="J57" s="41">
        <f t="shared" si="7"/>
        <v>991.07100000000003</v>
      </c>
      <c r="K57" s="41">
        <f t="shared" si="7"/>
        <v>5866.1076000000003</v>
      </c>
      <c r="L57" s="41">
        <f t="shared" si="7"/>
        <v>442.37983136109699</v>
      </c>
      <c r="M57" s="49">
        <f t="shared" si="7"/>
        <v>157</v>
      </c>
      <c r="N57" s="49">
        <f t="shared" si="7"/>
        <v>59</v>
      </c>
      <c r="O57" s="49">
        <f t="shared" si="7"/>
        <v>41</v>
      </c>
      <c r="P57" s="49">
        <f t="shared" si="7"/>
        <v>3</v>
      </c>
      <c r="Q57" s="49">
        <f t="shared" si="7"/>
        <v>44</v>
      </c>
      <c r="R57" s="46"/>
      <c r="S57" s="47"/>
      <c r="T57" s="46"/>
      <c r="U57" s="46"/>
      <c r="V57" s="45"/>
      <c r="W57" s="48"/>
      <c r="X57" s="48"/>
      <c r="Y57" s="42"/>
    </row>
    <row r="58" spans="1:25" ht="15" customHeight="1" x14ac:dyDescent="0.2">
      <c r="A58" s="20"/>
      <c r="B58" s="38"/>
      <c r="C58" s="39"/>
      <c r="D58" s="39"/>
      <c r="E58" s="38"/>
      <c r="F58" s="40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22"/>
      <c r="S58" s="22"/>
      <c r="T58" s="22"/>
      <c r="U58" s="22"/>
      <c r="V58" s="21"/>
      <c r="W58" s="21"/>
      <c r="X58" s="21"/>
      <c r="Y58" s="20"/>
    </row>
    <row r="59" spans="1:25" x14ac:dyDescent="0.2">
      <c r="A59" s="23"/>
      <c r="B59" s="24"/>
      <c r="C59" s="23"/>
      <c r="D59" s="23"/>
      <c r="E59" s="23"/>
      <c r="F59" s="30"/>
      <c r="G59" s="23"/>
      <c r="H59" s="23"/>
      <c r="I59" s="23"/>
      <c r="J59" s="23"/>
      <c r="K59" s="23"/>
      <c r="L59" s="23"/>
      <c r="M59" s="23"/>
      <c r="N59" s="23"/>
      <c r="Q59" s="25"/>
      <c r="R59" s="1"/>
      <c r="S59" s="1"/>
      <c r="T59" s="1"/>
      <c r="U59" s="1"/>
    </row>
    <row r="60" spans="1:25" x14ac:dyDescent="0.2">
      <c r="A60" s="23"/>
      <c r="B60" s="24"/>
      <c r="C60" s="23"/>
      <c r="D60" s="23"/>
      <c r="E60" s="23"/>
      <c r="F60" s="30"/>
      <c r="G60" s="23"/>
      <c r="H60" s="23"/>
      <c r="I60" s="23"/>
      <c r="J60" s="23"/>
      <c r="K60" s="23"/>
      <c r="L60" s="23"/>
      <c r="M60" s="23"/>
      <c r="N60" s="23"/>
      <c r="R60" s="1"/>
      <c r="S60" s="1"/>
      <c r="T60" s="1"/>
      <c r="U60" s="1"/>
    </row>
  </sheetData>
  <mergeCells count="25">
    <mergeCell ref="X6:X9"/>
    <mergeCell ref="Y6:Y9"/>
    <mergeCell ref="G7:G8"/>
    <mergeCell ref="H7:H8"/>
    <mergeCell ref="I7:J7"/>
    <mergeCell ref="K7:K8"/>
    <mergeCell ref="L7:L8"/>
    <mergeCell ref="M7:M8"/>
    <mergeCell ref="N7:N8"/>
    <mergeCell ref="O7:O8"/>
    <mergeCell ref="P7:Q7"/>
    <mergeCell ref="K9:L9"/>
    <mergeCell ref="A3:W3"/>
    <mergeCell ref="A4:W4"/>
    <mergeCell ref="A6:A9"/>
    <mergeCell ref="B6:B9"/>
    <mergeCell ref="C6:C9"/>
    <mergeCell ref="D6:D9"/>
    <mergeCell ref="E6:E9"/>
    <mergeCell ref="F6:F9"/>
    <mergeCell ref="G6:L6"/>
    <mergeCell ref="M6:Q6"/>
    <mergeCell ref="R6:U8"/>
    <mergeCell ref="V6:V9"/>
    <mergeCell ref="W6:W9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Труд</dc:creator>
  <cp:lastModifiedBy>mun</cp:lastModifiedBy>
  <cp:revision>9</cp:revision>
  <cp:lastPrinted>2025-04-08T11:15:31Z</cp:lastPrinted>
  <dcterms:created xsi:type="dcterms:W3CDTF">2006-09-16T00:00:00Z</dcterms:created>
  <dcterms:modified xsi:type="dcterms:W3CDTF">2026-01-23T06:01:31Z</dcterms:modified>
</cp:coreProperties>
</file>