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30" yWindow="-15" windowWidth="15480" windowHeight="9855"/>
  </bookViews>
  <sheets>
    <sheet name="Лист1" sheetId="1" r:id="rId1"/>
    <sheet name="Лист2" sheetId="2" r:id="rId2"/>
  </sheets>
  <definedNames>
    <definedName name="_xlnm.Print_Area" localSheetId="0">Лист1!$A$1:$N$55</definedName>
  </definedNames>
  <calcPr calcId="124519"/>
</workbook>
</file>

<file path=xl/calcChain.xml><?xml version="1.0" encoding="utf-8"?>
<calcChain xmlns="http://schemas.openxmlformats.org/spreadsheetml/2006/main">
  <c r="G12" i="1"/>
  <c r="G39"/>
  <c r="I39" s="1"/>
  <c r="K39" s="1"/>
  <c r="G38"/>
  <c r="I38" s="1"/>
  <c r="G35"/>
  <c r="I35" s="1"/>
  <c r="G34"/>
  <c r="I34" s="1"/>
  <c r="G33"/>
  <c r="I33" s="1"/>
  <c r="G32"/>
  <c r="I32" s="1"/>
  <c r="G31"/>
  <c r="I31" s="1"/>
  <c r="G30"/>
  <c r="I30" s="1"/>
  <c r="G28"/>
  <c r="I28" s="1"/>
  <c r="G26"/>
  <c r="I26" s="1"/>
  <c r="G25"/>
  <c r="I25" s="1"/>
  <c r="G24"/>
  <c r="I24" s="1"/>
  <c r="G21"/>
  <c r="I21" s="1"/>
  <c r="G18"/>
  <c r="I18" s="1"/>
  <c r="G16"/>
  <c r="I16" s="1"/>
  <c r="G13"/>
  <c r="I13" s="1"/>
  <c r="G10"/>
  <c r="G37"/>
  <c r="H38" s="1"/>
  <c r="E37"/>
  <c r="F39" s="1"/>
  <c r="H33"/>
  <c r="F34"/>
  <c r="M7"/>
  <c r="K7"/>
  <c r="I7"/>
  <c r="G7"/>
  <c r="E7"/>
  <c r="E9"/>
  <c r="F14" s="1"/>
  <c r="F35"/>
  <c r="H32"/>
  <c r="F33"/>
  <c r="F31"/>
  <c r="F20"/>
  <c r="F11"/>
  <c r="F10"/>
  <c r="F13"/>
  <c r="F15"/>
  <c r="F16"/>
  <c r="F17"/>
  <c r="F18"/>
  <c r="F19"/>
  <c r="F22"/>
  <c r="F23"/>
  <c r="F28"/>
  <c r="F30"/>
  <c r="F32"/>
  <c r="F38"/>
  <c r="H34" l="1"/>
  <c r="H35"/>
  <c r="G9"/>
  <c r="F12"/>
  <c r="F27"/>
  <c r="F25"/>
  <c r="K13"/>
  <c r="K18"/>
  <c r="K24"/>
  <c r="K26"/>
  <c r="K30"/>
  <c r="K32"/>
  <c r="J32"/>
  <c r="K34"/>
  <c r="J34"/>
  <c r="K38"/>
  <c r="I37"/>
  <c r="J39" s="1"/>
  <c r="K16"/>
  <c r="K21"/>
  <c r="K25"/>
  <c r="K28"/>
  <c r="K31"/>
  <c r="K33"/>
  <c r="J33"/>
  <c r="K35"/>
  <c r="J35"/>
  <c r="F24"/>
  <c r="F26"/>
  <c r="F21"/>
  <c r="H39"/>
  <c r="H37" s="1"/>
  <c r="F37"/>
  <c r="I10"/>
  <c r="H14"/>
  <c r="H25"/>
  <c r="H27"/>
  <c r="H21"/>
  <c r="H11"/>
  <c r="H18"/>
  <c r="H16"/>
  <c r="H28"/>
  <c r="H31"/>
  <c r="H26"/>
  <c r="H24"/>
  <c r="H20"/>
  <c r="H22"/>
  <c r="H13"/>
  <c r="H15"/>
  <c r="H17"/>
  <c r="H23"/>
  <c r="H10"/>
  <c r="H30"/>
  <c r="H12"/>
  <c r="H19"/>
  <c r="M13"/>
  <c r="M16"/>
  <c r="M18"/>
  <c r="M21"/>
  <c r="M24"/>
  <c r="M25"/>
  <c r="M26"/>
  <c r="M28"/>
  <c r="M30"/>
  <c r="M31"/>
  <c r="M32"/>
  <c r="L32"/>
  <c r="M33"/>
  <c r="N33" s="1"/>
  <c r="L33"/>
  <c r="L34"/>
  <c r="M34"/>
  <c r="L35"/>
  <c r="M35"/>
  <c r="M38"/>
  <c r="K37"/>
  <c r="L38" s="1"/>
  <c r="M39"/>
  <c r="L39"/>
  <c r="N35" l="1"/>
  <c r="F9"/>
  <c r="L37"/>
  <c r="N34"/>
  <c r="K10"/>
  <c r="I9"/>
  <c r="J10" s="1"/>
  <c r="J38"/>
  <c r="J37" s="1"/>
  <c r="M37"/>
  <c r="N38" s="1"/>
  <c r="N32"/>
  <c r="N39"/>
  <c r="H9"/>
  <c r="M10" l="1"/>
  <c r="M9" s="1"/>
  <c r="K9"/>
  <c r="J14"/>
  <c r="J11"/>
  <c r="J15"/>
  <c r="J17"/>
  <c r="J19"/>
  <c r="J23"/>
  <c r="J12"/>
  <c r="J27"/>
  <c r="J20"/>
  <c r="J22"/>
  <c r="J13"/>
  <c r="J18"/>
  <c r="J24"/>
  <c r="J26"/>
  <c r="J30"/>
  <c r="J16"/>
  <c r="J21"/>
  <c r="J25"/>
  <c r="J28"/>
  <c r="J31"/>
  <c r="N14"/>
  <c r="N27"/>
  <c r="N12"/>
  <c r="N20"/>
  <c r="N15"/>
  <c r="N17"/>
  <c r="N19"/>
  <c r="N23"/>
  <c r="N11"/>
  <c r="N22"/>
  <c r="N10"/>
  <c r="N18"/>
  <c r="N24"/>
  <c r="N28"/>
  <c r="N30"/>
  <c r="N31"/>
  <c r="N26"/>
  <c r="N13"/>
  <c r="N25"/>
  <c r="N37"/>
  <c r="J9" l="1"/>
  <c r="L16"/>
  <c r="L25"/>
  <c r="L30"/>
  <c r="L26"/>
  <c r="L28"/>
  <c r="L31"/>
  <c r="L21"/>
  <c r="L14"/>
  <c r="L20"/>
  <c r="L27"/>
  <c r="L10"/>
  <c r="L17"/>
  <c r="L23"/>
  <c r="L13"/>
  <c r="L24"/>
  <c r="L18"/>
  <c r="L12"/>
  <c r="L22"/>
  <c r="L11"/>
  <c r="L15"/>
  <c r="L19"/>
  <c r="N21"/>
  <c r="N16"/>
  <c r="N9" l="1"/>
  <c r="L9"/>
</calcChain>
</file>

<file path=xl/sharedStrings.xml><?xml version="1.0" encoding="utf-8"?>
<sst xmlns="http://schemas.openxmlformats.org/spreadsheetml/2006/main" count="100" uniqueCount="88">
  <si>
    <t>Наименование показателя</t>
  </si>
  <si>
    <t>отчет</t>
  </si>
  <si>
    <t>оценка</t>
  </si>
  <si>
    <t>прогноз</t>
  </si>
  <si>
    <t>Объем инвестиций в основной капитал за счет всех источников финансирования, в ценах соответствующих лет, тыс . рублей</t>
  </si>
  <si>
    <t xml:space="preserve">Индекс физического объема инвестиций в основной капитал, % к предыдущему году в сопоставимых ценах </t>
  </si>
  <si>
    <t>Индекс-дефлятор, % к предыдущему году1</t>
  </si>
  <si>
    <t>4.1.</t>
  </si>
  <si>
    <t>4.2.</t>
  </si>
  <si>
    <t>4.3.</t>
  </si>
  <si>
    <t>Добыча полезных ископаемых</t>
  </si>
  <si>
    <t>4.4.</t>
  </si>
  <si>
    <t>Обрабатывающие производства</t>
  </si>
  <si>
    <t>4.5.</t>
  </si>
  <si>
    <t>4.6.</t>
  </si>
  <si>
    <t xml:space="preserve"> Строительство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</si>
  <si>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</si>
  <si>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</si>
  <si>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</si>
  <si>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</si>
  <si>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</si>
  <si>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</si>
  <si>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</si>
  <si>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</si>
  <si>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</si>
  <si>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Источники финансирования инвестиций в основной капитал по крупным и средним предприятиям, тыс. рублей</t>
  </si>
  <si>
    <t>Собственные средства</t>
  </si>
  <si>
    <t>Привлеченные средства</t>
  </si>
  <si>
    <t>6.1.</t>
  </si>
  <si>
    <t>Бюджетные инвестиции</t>
  </si>
  <si>
    <t>6.1.1.</t>
  </si>
  <si>
    <t>Федеральные</t>
  </si>
  <si>
    <t>6.1.2.</t>
  </si>
  <si>
    <t>Областные</t>
  </si>
  <si>
    <t>6.1.3.</t>
  </si>
  <si>
    <t>Местные</t>
  </si>
  <si>
    <t>Объем инвестиций в основной капитал, направляемый на реализацию федеральных целевых программ за счет всех источников финансирования, тыс. рублей</t>
  </si>
  <si>
    <t>7.</t>
  </si>
  <si>
    <t>Всего</t>
  </si>
  <si>
    <t>7.1.</t>
  </si>
  <si>
    <t xml:space="preserve">за счет федерального бюджета </t>
  </si>
  <si>
    <t>7.2.</t>
  </si>
  <si>
    <t>за счет бюджета субъекта РФ</t>
  </si>
  <si>
    <t>Инвестиции в основной капитал по крупным и средним предприятиям, тыс. рублей, (данные за 2016 год совпадают с стат.)</t>
  </si>
  <si>
    <t>Сельское,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</si>
  <si>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</si>
  <si>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</si>
  <si>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Деятельность гостиниц и предприятий общественного питания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</si>
  <si>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</si>
  <si>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</si>
  <si>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</si>
  <si>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</si>
  <si>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</si>
  <si>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 xml:space="preserve"> 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</si>
  <si>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</si>
  <si>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</si>
  <si>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 xml:space="preserve"> 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</si>
  <si>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</si>
  <si>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</si>
  <si>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4.16.</t>
  </si>
  <si>
    <t>4.17.</t>
  </si>
  <si>
    <t>4.18.</t>
  </si>
  <si>
    <t>4.19.</t>
  </si>
  <si>
    <t>Деятельность профессиональная, научная и техническая</t>
  </si>
  <si>
    <t xml:space="preserve">Предприятие </t>
  </si>
  <si>
    <t>Название инвестиционного проекта</t>
  </si>
  <si>
    <t>Инвестиционные вложения</t>
  </si>
  <si>
    <t xml:space="preserve">Объем введенных квадратных метров </t>
  </si>
  <si>
    <t>2. Строительство и реконструкция дорог</t>
  </si>
  <si>
    <t>3. Малый бизнес</t>
  </si>
  <si>
    <t>1.Крупные и средние предприятия</t>
  </si>
  <si>
    <t>4. Жилье</t>
  </si>
  <si>
    <t>1.</t>
  </si>
  <si>
    <t>…</t>
  </si>
  <si>
    <t>n</t>
  </si>
  <si>
    <t>3. Малые предприятия и ИП</t>
  </si>
  <si>
    <t>Форма 1</t>
  </si>
  <si>
    <t>Введено квадратных метров</t>
  </si>
  <si>
    <t>Приложение 2</t>
  </si>
  <si>
    <t>1. Валуйское ОАО "Молоко"</t>
  </si>
  <si>
    <t>Реконструкция и модернизация мощностей</t>
  </si>
  <si>
    <t>Форма 2 тыс.руб.</t>
  </si>
  <si>
    <t>2. ООО "Лабазъ"</t>
  </si>
  <si>
    <t>3. Уразовское потребительское общество</t>
  </si>
  <si>
    <t>4. ОАО "ВКРМ"</t>
  </si>
  <si>
    <t>5. ОАО "Валуйский ЛВЗ"</t>
  </si>
  <si>
    <t>6.  ООО "Русагро-Белгород</t>
  </si>
  <si>
    <t xml:space="preserve">Информация об объемах инвестиций в основной капитал за счет всех источников финансирования на развитие экономики и социальной сферы  муниципального района "Город Валуйки и Валуйский район"  для разработки прогноза социально-экономического развития Белгородской области на период до 2020 года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</si>
</sst>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2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2" fillId="2" borderId="23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16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11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0" fillId="0" borderId="14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3" fontId="1" fillId="0" borderId="12" xfId="1" applyNumberFormat="1" applyFont="1" applyFill="1" applyBorder="1" applyAlignment="1">
      <alignment horizontal="center" vertical="center"/>
    </xf>
    <xf numFmtId="165" fontId="1" fillId="0" borderId="12" xfId="1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left" wrapText="1"/>
    </xf>
    <xf numFmtId="0" fontId="8" fillId="0" borderId="0" xfId="0" applyFont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164" fontId="9" fillId="4" borderId="19" xfId="0" applyNumberFormat="1" applyFont="1" applyFill="1" applyBorder="1" applyAlignment="1">
      <alignment horizontal="left" wrapText="1"/>
    </xf>
    <xf numFmtId="164" fontId="9" fillId="4" borderId="26" xfId="0" applyNumberFormat="1" applyFont="1" applyFill="1" applyBorder="1" applyAlignment="1">
      <alignment horizontal="right"/>
    </xf>
    <xf numFmtId="164" fontId="9" fillId="4" borderId="7" xfId="0" applyNumberFormat="1" applyFont="1" applyFill="1" applyBorder="1" applyAlignment="1">
      <alignment horizontal="right"/>
    </xf>
    <xf numFmtId="164" fontId="9" fillId="4" borderId="27" xfId="0" applyNumberFormat="1" applyFont="1" applyFill="1" applyBorder="1" applyAlignment="1">
      <alignment horizontal="right"/>
    </xf>
    <xf numFmtId="164" fontId="9" fillId="4" borderId="18" xfId="0" applyNumberFormat="1" applyFont="1" applyFill="1" applyBorder="1" applyAlignment="1">
      <alignment horizontal="right"/>
    </xf>
    <xf numFmtId="164" fontId="9" fillId="4" borderId="11" xfId="0" applyNumberFormat="1" applyFont="1" applyFill="1" applyBorder="1" applyAlignment="1">
      <alignment horizontal="right"/>
    </xf>
    <xf numFmtId="164" fontId="9" fillId="4" borderId="17" xfId="0" applyNumberFormat="1" applyFont="1" applyFill="1" applyBorder="1" applyAlignment="1">
      <alignment horizontal="right"/>
    </xf>
    <xf numFmtId="164" fontId="9" fillId="4" borderId="20" xfId="0" applyNumberFormat="1" applyFont="1" applyFill="1" applyBorder="1" applyAlignment="1">
      <alignment horizontal="right"/>
    </xf>
    <xf numFmtId="164" fontId="9" fillId="4" borderId="21" xfId="0" applyNumberFormat="1" applyFont="1" applyFill="1" applyBorder="1" applyAlignment="1">
      <alignment horizontal="right"/>
    </xf>
    <xf numFmtId="164" fontId="9" fillId="4" borderId="22" xfId="0" applyNumberFormat="1" applyFont="1" applyFill="1" applyBorder="1" applyAlignment="1">
      <alignment horizontal="right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right" vertical="center" wrapText="1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3" borderId="36" xfId="0" applyNumberFormat="1" applyFont="1" applyFill="1" applyBorder="1" applyAlignment="1">
      <alignment horizontal="center" vertical="center"/>
    </xf>
    <xf numFmtId="1" fontId="2" fillId="3" borderId="24" xfId="0" applyNumberFormat="1" applyFont="1" applyFill="1" applyBorder="1" applyAlignment="1">
      <alignment horizontal="center" vertical="center"/>
    </xf>
    <xf numFmtId="1" fontId="3" fillId="3" borderId="36" xfId="0" applyNumberFormat="1" applyFont="1" applyFill="1" applyBorder="1" applyAlignment="1">
      <alignment horizontal="center" vertical="center"/>
    </xf>
    <xf numFmtId="1" fontId="3" fillId="3" borderId="35" xfId="0" applyNumberFormat="1" applyFont="1" applyFill="1" applyBorder="1" applyAlignment="1">
      <alignment horizontal="center" vertical="center"/>
    </xf>
    <xf numFmtId="1" fontId="3" fillId="3" borderId="37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1" fontId="3" fillId="3" borderId="4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2" borderId="38" xfId="0" applyFont="1" applyFill="1" applyBorder="1" applyAlignment="1">
      <alignment horizontal="justify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1" fillId="4" borderId="40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justify" vertical="center"/>
    </xf>
    <xf numFmtId="1" fontId="2" fillId="2" borderId="2" xfId="0" applyNumberFormat="1" applyFont="1" applyFill="1" applyBorder="1" applyAlignment="1">
      <alignment horizontal="justify" vertical="center"/>
    </xf>
    <xf numFmtId="1" fontId="2" fillId="2" borderId="38" xfId="0" applyNumberFormat="1" applyFont="1" applyFill="1" applyBorder="1" applyAlignment="1">
      <alignment horizontal="justify" vertical="center"/>
    </xf>
    <xf numFmtId="1" fontId="2" fillId="2" borderId="8" xfId="0" applyNumberFormat="1" applyFont="1" applyFill="1" applyBorder="1" applyAlignment="1">
      <alignment horizontal="justify" vertical="center"/>
    </xf>
    <xf numFmtId="164" fontId="1" fillId="4" borderId="38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 wrapText="1"/>
    </xf>
    <xf numFmtId="1" fontId="2" fillId="2" borderId="28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39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justify" vertical="center"/>
    </xf>
    <xf numFmtId="1" fontId="3" fillId="2" borderId="38" xfId="0" applyNumberFormat="1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38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wrapText="1"/>
    </xf>
    <xf numFmtId="0" fontId="9" fillId="3" borderId="47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/>
    </xf>
    <xf numFmtId="0" fontId="10" fillId="3" borderId="37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wrapText="1"/>
    </xf>
    <xf numFmtId="0" fontId="9" fillId="3" borderId="22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left" wrapText="1"/>
    </xf>
    <xf numFmtId="0" fontId="9" fillId="3" borderId="33" xfId="0" applyFont="1" applyFill="1" applyBorder="1" applyAlignment="1">
      <alignment horizontal="left" wrapText="1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C1" zoomScaleSheetLayoutView="90" workbookViewId="0">
      <selection activeCell="K6" sqref="K6:L6"/>
    </sheetView>
  </sheetViews>
  <sheetFormatPr defaultRowHeight="15"/>
  <cols>
    <col min="1" max="1" width="12.42578125" customWidth="1"/>
    <col min="2" max="2" width="29.5703125" customWidth="1"/>
    <col min="3" max="3" width="13" customWidth="1"/>
    <col min="4" max="4" width="12.140625" customWidth="1"/>
    <col min="5" max="5" width="12.28515625" customWidth="1"/>
    <col min="6" max="6" width="11.85546875" customWidth="1"/>
    <col min="7" max="7" width="14.28515625" customWidth="1"/>
    <col min="9" max="9" width="11.140625" customWidth="1"/>
    <col min="11" max="11" width="11.85546875" customWidth="1"/>
    <col min="13" max="13" width="12.7109375" customWidth="1"/>
    <col min="14" max="14" width="7.140625" customWidth="1"/>
  </cols>
  <sheetData>
    <row r="1" spans="1:14">
      <c r="L1" s="93" t="s">
        <v>78</v>
      </c>
      <c r="M1" s="94"/>
      <c r="N1" s="94"/>
    </row>
    <row r="2" spans="1:14" ht="74.25" customHeight="1">
      <c r="A2" s="108" t="s">
        <v>87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20.25" customHeight="1" thickBot="1">
      <c r="A3" s="67" t="s">
        <v>76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5.75" thickBot="1">
      <c r="A4" s="72"/>
      <c r="B4" s="74" t="s">
        <v>0</v>
      </c>
      <c r="C4" s="75"/>
      <c r="D4" s="24">
        <v>2015</v>
      </c>
      <c r="E4" s="78">
        <v>2016</v>
      </c>
      <c r="F4" s="79"/>
      <c r="G4" s="63">
        <v>2017</v>
      </c>
      <c r="H4" s="64"/>
      <c r="I4" s="63">
        <v>2018</v>
      </c>
      <c r="J4" s="64"/>
      <c r="K4" s="63">
        <v>2019</v>
      </c>
      <c r="L4" s="64"/>
      <c r="M4" s="63">
        <v>2020</v>
      </c>
      <c r="N4" s="64"/>
    </row>
    <row r="5" spans="1:14" ht="15.75" thickBot="1">
      <c r="A5" s="73"/>
      <c r="B5" s="76"/>
      <c r="C5" s="77"/>
      <c r="D5" s="25" t="s">
        <v>1</v>
      </c>
      <c r="E5" s="70" t="s">
        <v>1</v>
      </c>
      <c r="F5" s="71"/>
      <c r="G5" s="83" t="s">
        <v>2</v>
      </c>
      <c r="H5" s="84"/>
      <c r="I5" s="80" t="s">
        <v>3</v>
      </c>
      <c r="J5" s="81"/>
      <c r="K5" s="82"/>
      <c r="L5" s="82"/>
      <c r="M5" s="82"/>
      <c r="N5" s="71"/>
    </row>
    <row r="6" spans="1:14" ht="61.5" customHeight="1" thickBot="1">
      <c r="A6" s="26">
        <v>1</v>
      </c>
      <c r="B6" s="98" t="s">
        <v>4</v>
      </c>
      <c r="C6" s="99"/>
      <c r="D6" s="27">
        <v>2126300</v>
      </c>
      <c r="E6" s="106">
        <v>5016630</v>
      </c>
      <c r="F6" s="107"/>
      <c r="G6" s="68">
        <v>5082000</v>
      </c>
      <c r="H6" s="97"/>
      <c r="I6" s="109">
        <v>5320690</v>
      </c>
      <c r="J6" s="110"/>
      <c r="K6" s="97">
        <v>5570360</v>
      </c>
      <c r="L6" s="97"/>
      <c r="M6" s="68">
        <v>5830223</v>
      </c>
      <c r="N6" s="69"/>
    </row>
    <row r="7" spans="1:14" ht="54" customHeight="1">
      <c r="A7" s="26">
        <v>2</v>
      </c>
      <c r="B7" s="99" t="s">
        <v>5</v>
      </c>
      <c r="C7" s="100"/>
      <c r="D7" s="101"/>
      <c r="E7" s="61">
        <f>E6/D6/E8*10000</f>
        <v>220.49754278965571</v>
      </c>
      <c r="F7" s="62"/>
      <c r="G7" s="61">
        <f>G6/E6/G8*10000</f>
        <v>96.204241217925698</v>
      </c>
      <c r="H7" s="62"/>
      <c r="I7" s="61">
        <f>I6/G6/I8*10000</f>
        <v>100.1882994488475</v>
      </c>
      <c r="J7" s="62"/>
      <c r="K7" s="61">
        <f>K6/I6/K8*10000</f>
        <v>100.28011159702596</v>
      </c>
      <c r="L7" s="62"/>
      <c r="M7" s="61">
        <f>M6/K6/M8*10000</f>
        <v>100.44635550386865</v>
      </c>
      <c r="N7" s="62"/>
    </row>
    <row r="8" spans="1:14" ht="24.75" customHeight="1">
      <c r="A8" s="28">
        <v>3</v>
      </c>
      <c r="B8" s="103" t="s">
        <v>6</v>
      </c>
      <c r="C8" s="104"/>
      <c r="D8" s="105"/>
      <c r="E8" s="95">
        <v>107</v>
      </c>
      <c r="F8" s="96"/>
      <c r="G8" s="95">
        <v>105.3</v>
      </c>
      <c r="H8" s="102"/>
      <c r="I8" s="95">
        <v>104.5</v>
      </c>
      <c r="J8" s="96"/>
      <c r="K8" s="59">
        <v>104.4</v>
      </c>
      <c r="L8" s="60"/>
      <c r="M8" s="65">
        <v>104.2</v>
      </c>
      <c r="N8" s="66"/>
    </row>
    <row r="9" spans="1:14" ht="54" customHeight="1">
      <c r="A9" s="26">
        <v>4</v>
      </c>
      <c r="B9" s="99" t="s">
        <v>43</v>
      </c>
      <c r="C9" s="100"/>
      <c r="D9" s="100"/>
      <c r="E9" s="8">
        <f t="shared" ref="E9:N9" si="0">SUM(E10:E28)</f>
        <v>463773</v>
      </c>
      <c r="F9" s="1">
        <f t="shared" si="0"/>
        <v>100</v>
      </c>
      <c r="G9" s="8">
        <f t="shared" si="0"/>
        <v>488352.96899999987</v>
      </c>
      <c r="H9" s="2">
        <f t="shared" si="0"/>
        <v>100.00000000000003</v>
      </c>
      <c r="I9" s="7">
        <f t="shared" si="0"/>
        <v>500328.17327499995</v>
      </c>
      <c r="J9" s="1">
        <f t="shared" si="0"/>
        <v>100</v>
      </c>
      <c r="K9" s="9">
        <f t="shared" si="0"/>
        <v>522342.47689909994</v>
      </c>
      <c r="L9" s="3">
        <f t="shared" si="0"/>
        <v>100.00000000000003</v>
      </c>
      <c r="M9" s="10">
        <f t="shared" si="0"/>
        <v>544279.93692886224</v>
      </c>
      <c r="N9" s="11">
        <f t="shared" si="0"/>
        <v>99.999999999999986</v>
      </c>
    </row>
    <row r="10" spans="1:14" ht="29.25" customHeight="1">
      <c r="A10" s="26" t="s">
        <v>7</v>
      </c>
      <c r="B10" s="111" t="s">
        <v>44</v>
      </c>
      <c r="C10" s="112"/>
      <c r="D10" s="112"/>
      <c r="E10" s="37">
        <v>100711</v>
      </c>
      <c r="F10" s="1">
        <f>E10/$E$9*100</f>
        <v>21.715580682790932</v>
      </c>
      <c r="G10" s="40">
        <f>E10*G8/100</f>
        <v>106048.68299999999</v>
      </c>
      <c r="H10" s="3">
        <f>G10/$G$9*100</f>
        <v>21.715580682790939</v>
      </c>
      <c r="I10" s="40">
        <f>G10*I8/100</f>
        <v>110820.87373499999</v>
      </c>
      <c r="J10" s="1">
        <f>I10/$I$9*100</f>
        <v>22.149636909230875</v>
      </c>
      <c r="K10" s="40">
        <f>I10*K8/100</f>
        <v>115696.99217934</v>
      </c>
      <c r="L10" s="2">
        <f>K10/$K$9*100</f>
        <v>22.149642676233853</v>
      </c>
      <c r="M10" s="40">
        <f>K10*M8/100</f>
        <v>120556.26585087228</v>
      </c>
      <c r="N10" s="1">
        <f>M10/$M$9*100</f>
        <v>22.149680278703542</v>
      </c>
    </row>
    <row r="11" spans="1:14" ht="30.75" customHeight="1">
      <c r="A11" s="28" t="s">
        <v>8</v>
      </c>
      <c r="B11" s="111" t="s">
        <v>10</v>
      </c>
      <c r="C11" s="112"/>
      <c r="D11" s="112"/>
      <c r="E11" s="37">
        <v>0</v>
      </c>
      <c r="F11" s="1">
        <f t="shared" ref="F11:F28" si="1">E11/$E$9*100</f>
        <v>0</v>
      </c>
      <c r="G11" s="37">
        <v>0</v>
      </c>
      <c r="H11" s="3">
        <f t="shared" ref="H11:H28" si="2">G11/$G$9*100</f>
        <v>0</v>
      </c>
      <c r="I11" s="37">
        <v>0</v>
      </c>
      <c r="J11" s="1">
        <f t="shared" ref="J11:J28" si="3">I11/$I$9*100</f>
        <v>0</v>
      </c>
      <c r="K11" s="37">
        <v>0</v>
      </c>
      <c r="L11" s="2">
        <f t="shared" ref="L11:L28" si="4">K11/$K$9*100</f>
        <v>0</v>
      </c>
      <c r="M11" s="37">
        <v>0</v>
      </c>
      <c r="N11" s="1">
        <f t="shared" ref="N11:N28" si="5">M11/$M$9*100</f>
        <v>0</v>
      </c>
    </row>
    <row r="12" spans="1:14" ht="31.5" customHeight="1">
      <c r="A12" s="28" t="s">
        <v>9</v>
      </c>
      <c r="B12" s="91" t="s">
        <v>12</v>
      </c>
      <c r="C12" s="92"/>
      <c r="D12" s="92"/>
      <c r="E12" s="37">
        <v>28258</v>
      </c>
      <c r="F12" s="1">
        <f t="shared" si="1"/>
        <v>6.0930670823872886</v>
      </c>
      <c r="G12" s="37">
        <f>E12*G8/100</f>
        <v>29755.673999999999</v>
      </c>
      <c r="H12" s="3">
        <f t="shared" si="2"/>
        <v>6.0930670823872903</v>
      </c>
      <c r="I12" s="37">
        <v>21094</v>
      </c>
      <c r="J12" s="1">
        <f t="shared" si="3"/>
        <v>4.2160328214029859</v>
      </c>
      <c r="K12" s="37">
        <v>22022</v>
      </c>
      <c r="L12" s="2">
        <f t="shared" si="4"/>
        <v>4.2160078825551759</v>
      </c>
      <c r="M12" s="37">
        <v>22946</v>
      </c>
      <c r="N12" s="1">
        <f t="shared" si="5"/>
        <v>4.2158452743039572</v>
      </c>
    </row>
    <row r="13" spans="1:14" ht="31.5" customHeight="1">
      <c r="A13" s="29" t="s">
        <v>11</v>
      </c>
      <c r="B13" s="91" t="s">
        <v>45</v>
      </c>
      <c r="C13" s="92"/>
      <c r="D13" s="92"/>
      <c r="E13" s="37">
        <v>51558</v>
      </c>
      <c r="F13" s="1">
        <f t="shared" si="1"/>
        <v>11.117076673286284</v>
      </c>
      <c r="G13" s="37">
        <f>E13*G8/100</f>
        <v>54290.573999999993</v>
      </c>
      <c r="H13" s="3">
        <f t="shared" si="2"/>
        <v>11.117076673286286</v>
      </c>
      <c r="I13" s="40">
        <f>G13*I8/100</f>
        <v>56733.649829999988</v>
      </c>
      <c r="J13" s="1">
        <f t="shared" si="3"/>
        <v>11.33928746379368</v>
      </c>
      <c r="K13" s="40">
        <f>I13*K8/100</f>
        <v>59229.930422519988</v>
      </c>
      <c r="L13" s="2">
        <f t="shared" si="4"/>
        <v>11.339290416153796</v>
      </c>
      <c r="M13" s="40">
        <f>K13*M8/100</f>
        <v>61717.587500265829</v>
      </c>
      <c r="N13" s="1">
        <f t="shared" si="5"/>
        <v>11.339309666366107</v>
      </c>
    </row>
    <row r="14" spans="1:14" ht="52.5" customHeight="1">
      <c r="A14" s="29" t="s">
        <v>13</v>
      </c>
      <c r="B14" s="88" t="s">
        <v>46</v>
      </c>
      <c r="C14" s="89"/>
      <c r="D14" s="90"/>
      <c r="E14" s="37">
        <v>0</v>
      </c>
      <c r="F14" s="1">
        <f>E14/$E$9*100</f>
        <v>0</v>
      </c>
      <c r="G14" s="37"/>
      <c r="H14" s="3">
        <f t="shared" si="2"/>
        <v>0</v>
      </c>
      <c r="I14" s="37"/>
      <c r="J14" s="1">
        <f t="shared" si="3"/>
        <v>0</v>
      </c>
      <c r="K14" s="37"/>
      <c r="L14" s="2">
        <f t="shared" si="4"/>
        <v>0</v>
      </c>
      <c r="M14" s="37"/>
      <c r="N14" s="1">
        <f t="shared" si="5"/>
        <v>0</v>
      </c>
    </row>
    <row r="15" spans="1:14">
      <c r="A15" s="29" t="s">
        <v>14</v>
      </c>
      <c r="B15" s="91" t="s">
        <v>15</v>
      </c>
      <c r="C15" s="92"/>
      <c r="D15" s="92"/>
      <c r="E15" s="37">
        <v>0</v>
      </c>
      <c r="F15" s="1">
        <f>E15/$E$9*100</f>
        <v>0</v>
      </c>
      <c r="G15" s="37"/>
      <c r="H15" s="3">
        <f t="shared" si="2"/>
        <v>0</v>
      </c>
      <c r="I15" s="37"/>
      <c r="J15" s="1">
        <f t="shared" si="3"/>
        <v>0</v>
      </c>
      <c r="K15" s="37"/>
      <c r="L15" s="2">
        <f t="shared" si="4"/>
        <v>0</v>
      </c>
      <c r="M15" s="37"/>
      <c r="N15" s="1">
        <f t="shared" si="5"/>
        <v>0</v>
      </c>
    </row>
    <row r="16" spans="1:14" ht="38.25" customHeight="1">
      <c r="A16" s="29" t="s">
        <v>16</v>
      </c>
      <c r="B16" s="91" t="s">
        <v>48</v>
      </c>
      <c r="C16" s="92"/>
      <c r="D16" s="92"/>
      <c r="E16" s="37">
        <v>15445</v>
      </c>
      <c r="F16" s="1">
        <f t="shared" si="1"/>
        <v>3.3302930528512875</v>
      </c>
      <c r="G16" s="37">
        <f>E16*G8/100</f>
        <v>16263.584999999999</v>
      </c>
      <c r="H16" s="3">
        <f t="shared" si="2"/>
        <v>3.330293052851288</v>
      </c>
      <c r="I16" s="40">
        <f>G16*I8/100</f>
        <v>16995.446324999997</v>
      </c>
      <c r="J16" s="1">
        <f t="shared" si="3"/>
        <v>3.3968597478236822</v>
      </c>
      <c r="K16" s="40">
        <f>I16*K8/100</f>
        <v>17743.2459633</v>
      </c>
      <c r="L16" s="2">
        <f t="shared" si="4"/>
        <v>3.3968606322490285</v>
      </c>
      <c r="M16" s="40">
        <f>K16*M8/100</f>
        <v>18488.462293758599</v>
      </c>
      <c r="N16" s="1">
        <f t="shared" si="5"/>
        <v>3.3968663989492329</v>
      </c>
    </row>
    <row r="17" spans="1:14" ht="32.25" customHeight="1">
      <c r="A17" s="29" t="s">
        <v>17</v>
      </c>
      <c r="B17" s="91" t="s">
        <v>47</v>
      </c>
      <c r="C17" s="92"/>
      <c r="D17" s="92"/>
      <c r="E17" s="37">
        <v>0</v>
      </c>
      <c r="F17" s="1">
        <f t="shared" si="1"/>
        <v>0</v>
      </c>
      <c r="G17" s="37"/>
      <c r="H17" s="3">
        <f t="shared" si="2"/>
        <v>0</v>
      </c>
      <c r="I17" s="37"/>
      <c r="J17" s="1">
        <f t="shared" si="3"/>
        <v>0</v>
      </c>
      <c r="K17" s="37"/>
      <c r="L17" s="2">
        <f t="shared" si="4"/>
        <v>0</v>
      </c>
      <c r="M17" s="37"/>
      <c r="N17" s="1">
        <f t="shared" si="5"/>
        <v>0</v>
      </c>
    </row>
    <row r="18" spans="1:14" ht="19.5" customHeight="1">
      <c r="A18" s="29" t="s">
        <v>18</v>
      </c>
      <c r="B18" s="91" t="s">
        <v>49</v>
      </c>
      <c r="C18" s="92"/>
      <c r="D18" s="92"/>
      <c r="E18" s="37">
        <v>194835</v>
      </c>
      <c r="F18" s="1">
        <f t="shared" si="1"/>
        <v>42.010854448189093</v>
      </c>
      <c r="G18" s="37">
        <f>E18*G8/100</f>
        <v>205161.255</v>
      </c>
      <c r="H18" s="3">
        <f t="shared" si="2"/>
        <v>42.010854448189107</v>
      </c>
      <c r="I18" s="40">
        <f>G18*I8/100</f>
        <v>214393.51147500001</v>
      </c>
      <c r="J18" s="1">
        <f t="shared" si="3"/>
        <v>42.850577466314483</v>
      </c>
      <c r="K18" s="40">
        <f>I18*K8/100</f>
        <v>223826.82597990002</v>
      </c>
      <c r="L18" s="2">
        <f t="shared" si="4"/>
        <v>42.850588623129781</v>
      </c>
      <c r="M18" s="40">
        <f>K18*M8/100</f>
        <v>233227.55267105583</v>
      </c>
      <c r="N18" s="1">
        <f t="shared" si="5"/>
        <v>42.850661368680733</v>
      </c>
    </row>
    <row r="19" spans="1:14">
      <c r="A19" s="29" t="s">
        <v>19</v>
      </c>
      <c r="B19" s="91" t="s">
        <v>50</v>
      </c>
      <c r="C19" s="92"/>
      <c r="D19" s="92"/>
      <c r="E19" s="37"/>
      <c r="F19" s="1">
        <f t="shared" si="1"/>
        <v>0</v>
      </c>
      <c r="G19" s="37"/>
      <c r="H19" s="3">
        <f t="shared" si="2"/>
        <v>0</v>
      </c>
      <c r="I19" s="37"/>
      <c r="J19" s="1">
        <f t="shared" si="3"/>
        <v>0</v>
      </c>
      <c r="K19" s="37"/>
      <c r="L19" s="2">
        <f t="shared" si="4"/>
        <v>0</v>
      </c>
      <c r="M19" s="37"/>
      <c r="N19" s="1">
        <f t="shared" si="5"/>
        <v>0</v>
      </c>
    </row>
    <row r="20" spans="1:14" ht="33.75" customHeight="1">
      <c r="A20" s="29" t="s">
        <v>20</v>
      </c>
      <c r="B20" s="91" t="s">
        <v>51</v>
      </c>
      <c r="C20" s="92"/>
      <c r="D20" s="92"/>
      <c r="E20" s="37">
        <v>0</v>
      </c>
      <c r="F20" s="1">
        <f t="shared" si="1"/>
        <v>0</v>
      </c>
      <c r="G20" s="37"/>
      <c r="H20" s="3">
        <f t="shared" si="2"/>
        <v>0</v>
      </c>
      <c r="I20" s="37"/>
      <c r="J20" s="1">
        <f t="shared" si="3"/>
        <v>0</v>
      </c>
      <c r="K20" s="37"/>
      <c r="L20" s="2">
        <f t="shared" si="4"/>
        <v>0</v>
      </c>
      <c r="M20" s="37"/>
      <c r="N20" s="1">
        <f t="shared" si="5"/>
        <v>0</v>
      </c>
    </row>
    <row r="21" spans="1:14" ht="30.75" customHeight="1">
      <c r="A21" s="29" t="s">
        <v>21</v>
      </c>
      <c r="B21" s="91" t="s">
        <v>52</v>
      </c>
      <c r="C21" s="92"/>
      <c r="D21" s="92"/>
      <c r="E21" s="37">
        <v>15290</v>
      </c>
      <c r="F21" s="1">
        <f t="shared" si="1"/>
        <v>3.2968715298217015</v>
      </c>
      <c r="G21" s="37">
        <f>E21*G8/100</f>
        <v>16100.37</v>
      </c>
      <c r="H21" s="3">
        <f t="shared" si="2"/>
        <v>3.2968715298217024</v>
      </c>
      <c r="I21" s="37">
        <f>G21*I8/100</f>
        <v>16824.88665</v>
      </c>
      <c r="J21" s="1">
        <f t="shared" si="3"/>
        <v>3.362770187389065</v>
      </c>
      <c r="K21" s="37">
        <f>I21*K8/100</f>
        <v>17565.1816626</v>
      </c>
      <c r="L21" s="2">
        <f t="shared" si="4"/>
        <v>3.3627710629386622</v>
      </c>
      <c r="M21" s="37">
        <f>K21*M8/100</f>
        <v>18302.9192924292</v>
      </c>
      <c r="N21" s="1">
        <f t="shared" si="5"/>
        <v>3.3627767717665118</v>
      </c>
    </row>
    <row r="22" spans="1:14" ht="32.25" customHeight="1">
      <c r="A22" s="29" t="s">
        <v>22</v>
      </c>
      <c r="B22" s="88" t="s">
        <v>63</v>
      </c>
      <c r="C22" s="89"/>
      <c r="D22" s="90"/>
      <c r="E22" s="37">
        <v>0</v>
      </c>
      <c r="F22" s="1">
        <f t="shared" si="1"/>
        <v>0</v>
      </c>
      <c r="G22" s="37"/>
      <c r="H22" s="3">
        <f t="shared" si="2"/>
        <v>0</v>
      </c>
      <c r="I22" s="37"/>
      <c r="J22" s="1">
        <f t="shared" si="3"/>
        <v>0</v>
      </c>
      <c r="K22" s="37"/>
      <c r="L22" s="2">
        <f t="shared" si="4"/>
        <v>0</v>
      </c>
      <c r="M22" s="37"/>
      <c r="N22" s="1">
        <f t="shared" si="5"/>
        <v>0</v>
      </c>
    </row>
    <row r="23" spans="1:14" ht="33" customHeight="1">
      <c r="A23" s="29" t="s">
        <v>23</v>
      </c>
      <c r="B23" s="88" t="s">
        <v>53</v>
      </c>
      <c r="C23" s="89"/>
      <c r="D23" s="90"/>
      <c r="E23" s="37"/>
      <c r="F23" s="1">
        <f t="shared" si="1"/>
        <v>0</v>
      </c>
      <c r="G23" s="37"/>
      <c r="H23" s="3">
        <f t="shared" si="2"/>
        <v>0</v>
      </c>
      <c r="I23" s="37"/>
      <c r="J23" s="1">
        <f t="shared" si="3"/>
        <v>0</v>
      </c>
      <c r="K23" s="37"/>
      <c r="L23" s="2">
        <f t="shared" si="4"/>
        <v>0</v>
      </c>
      <c r="M23" s="37"/>
      <c r="N23" s="1">
        <f t="shared" si="5"/>
        <v>0</v>
      </c>
    </row>
    <row r="24" spans="1:14" ht="40.5" customHeight="1">
      <c r="A24" s="29" t="s">
        <v>24</v>
      </c>
      <c r="B24" s="88" t="s">
        <v>54</v>
      </c>
      <c r="C24" s="89"/>
      <c r="D24" s="90"/>
      <c r="E24" s="38">
        <v>18926</v>
      </c>
      <c r="F24" s="1">
        <f t="shared" si="1"/>
        <v>4.080875773277012</v>
      </c>
      <c r="G24" s="38">
        <f>E24*G8/100</f>
        <v>19929.078000000001</v>
      </c>
      <c r="H24" s="3">
        <f t="shared" si="2"/>
        <v>4.0808757732770138</v>
      </c>
      <c r="I24" s="38">
        <f>G24*I8/100</f>
        <v>20825.88651</v>
      </c>
      <c r="J24" s="1">
        <f t="shared" si="3"/>
        <v>4.1624452953908069</v>
      </c>
      <c r="K24" s="38">
        <f>I24*K8/100</f>
        <v>21742.225516440001</v>
      </c>
      <c r="L24" s="2">
        <f t="shared" si="4"/>
        <v>4.1624463791482755</v>
      </c>
      <c r="M24" s="38">
        <f>K24*M8/100</f>
        <v>22655.398988130484</v>
      </c>
      <c r="N24" s="1">
        <f t="shared" si="5"/>
        <v>4.1624534455495761</v>
      </c>
    </row>
    <row r="25" spans="1:14" ht="18" customHeight="1">
      <c r="A25" s="29" t="s">
        <v>59</v>
      </c>
      <c r="B25" s="85" t="s">
        <v>55</v>
      </c>
      <c r="C25" s="86"/>
      <c r="D25" s="87"/>
      <c r="E25" s="38">
        <v>18253</v>
      </c>
      <c r="F25" s="1">
        <f t="shared" si="1"/>
        <v>3.935761676509844</v>
      </c>
      <c r="G25" s="38">
        <f>E25*G8/100</f>
        <v>19220.409</v>
      </c>
      <c r="H25" s="3">
        <f t="shared" si="2"/>
        <v>3.9357616765098453</v>
      </c>
      <c r="I25" s="38">
        <f>G25*I8/100</f>
        <v>20085.327405</v>
      </c>
      <c r="J25" s="1">
        <f t="shared" si="3"/>
        <v>4.0144306233101767</v>
      </c>
      <c r="K25" s="38">
        <f>I25*K8/100</f>
        <v>20969.08181082</v>
      </c>
      <c r="L25" s="2">
        <f t="shared" si="4"/>
        <v>4.0144316685297197</v>
      </c>
      <c r="M25" s="38">
        <f>K25*M8/100</f>
        <v>21849.783246874442</v>
      </c>
      <c r="N25" s="1">
        <f t="shared" si="5"/>
        <v>4.0144384836529854</v>
      </c>
    </row>
    <row r="26" spans="1:14" ht="27" customHeight="1">
      <c r="A26" s="29" t="s">
        <v>60</v>
      </c>
      <c r="B26" s="88" t="s">
        <v>56</v>
      </c>
      <c r="C26" s="89"/>
      <c r="D26" s="90"/>
      <c r="E26" s="38">
        <v>7495</v>
      </c>
      <c r="F26" s="1">
        <f t="shared" si="1"/>
        <v>1.616092355527381</v>
      </c>
      <c r="G26" s="38">
        <f>E26*G8/100</f>
        <v>7892.2349999999997</v>
      </c>
      <c r="H26" s="3">
        <f t="shared" si="2"/>
        <v>1.6160923555273814</v>
      </c>
      <c r="I26" s="38">
        <f>G26*I8/100</f>
        <v>8247.3855750000002</v>
      </c>
      <c r="J26" s="1">
        <f t="shared" si="3"/>
        <v>1.6483951964997412</v>
      </c>
      <c r="K26" s="38">
        <f>I26*K8/100</f>
        <v>8610.2705403000018</v>
      </c>
      <c r="L26" s="2">
        <f t="shared" si="4"/>
        <v>1.6483956256851067</v>
      </c>
      <c r="M26" s="38">
        <f>K26*M8/100</f>
        <v>8971.9019029926021</v>
      </c>
      <c r="N26" s="1">
        <f t="shared" si="5"/>
        <v>1.6483984240935259</v>
      </c>
    </row>
    <row r="27" spans="1:14" ht="27" customHeight="1">
      <c r="A27" s="29" t="s">
        <v>61</v>
      </c>
      <c r="B27" s="88" t="s">
        <v>57</v>
      </c>
      <c r="C27" s="89"/>
      <c r="D27" s="90"/>
      <c r="E27" s="38"/>
      <c r="F27" s="1">
        <f t="shared" si="1"/>
        <v>0</v>
      </c>
      <c r="G27" s="38"/>
      <c r="H27" s="3">
        <f t="shared" si="2"/>
        <v>0</v>
      </c>
      <c r="I27" s="38"/>
      <c r="J27" s="1">
        <f t="shared" si="3"/>
        <v>0</v>
      </c>
      <c r="K27" s="38"/>
      <c r="L27" s="2">
        <f t="shared" si="4"/>
        <v>0</v>
      </c>
      <c r="M27" s="38"/>
      <c r="N27" s="1">
        <f t="shared" si="5"/>
        <v>0</v>
      </c>
    </row>
    <row r="28" spans="1:14" ht="18" customHeight="1" thickBot="1">
      <c r="A28" s="29" t="s">
        <v>62</v>
      </c>
      <c r="B28" s="85" t="s">
        <v>58</v>
      </c>
      <c r="C28" s="86"/>
      <c r="D28" s="87"/>
      <c r="E28" s="39">
        <v>13002</v>
      </c>
      <c r="F28" s="1">
        <f t="shared" si="1"/>
        <v>2.8035267253591738</v>
      </c>
      <c r="G28" s="39">
        <f>E28*G8/100</f>
        <v>13691.105999999998</v>
      </c>
      <c r="H28" s="3">
        <f t="shared" si="2"/>
        <v>2.8035267253591742</v>
      </c>
      <c r="I28" s="39">
        <f>G28*I8/100</f>
        <v>14307.205769999999</v>
      </c>
      <c r="J28" s="1">
        <f t="shared" si="3"/>
        <v>2.8595642888445139</v>
      </c>
      <c r="K28" s="39">
        <f>I28*K8/100</f>
        <v>14936.72282388</v>
      </c>
      <c r="L28" s="2">
        <f t="shared" si="4"/>
        <v>2.8595650333766178</v>
      </c>
      <c r="M28" s="39">
        <f>K28*M8/100</f>
        <v>15564.065182482962</v>
      </c>
      <c r="N28" s="1">
        <f t="shared" si="5"/>
        <v>2.8595698879338256</v>
      </c>
    </row>
    <row r="29" spans="1:14" ht="15.75" thickBot="1">
      <c r="A29" s="117" t="s">
        <v>25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4" ht="15.75" thickBot="1">
      <c r="A30" s="30">
        <v>5</v>
      </c>
      <c r="B30" s="115" t="s">
        <v>26</v>
      </c>
      <c r="C30" s="116"/>
      <c r="D30" s="116"/>
      <c r="E30" s="41">
        <v>118511</v>
      </c>
      <c r="F30" s="4">
        <f>E30/E9*100</f>
        <v>25.553665262962699</v>
      </c>
      <c r="G30" s="43">
        <f>E30*G8/100</f>
        <v>124792.08299999998</v>
      </c>
      <c r="H30" s="4">
        <f>G30/G9*100</f>
        <v>25.553665262962706</v>
      </c>
      <c r="I30" s="41">
        <f>G30*I8/100</f>
        <v>130407.72673499997</v>
      </c>
      <c r="J30" s="4">
        <f>I30/I9*100</f>
        <v>26.064438043012778</v>
      </c>
      <c r="K30" s="41">
        <f>I30*K8/100</f>
        <v>136145.66671133999</v>
      </c>
      <c r="L30" s="4">
        <f>K30/K9*100</f>
        <v>26.064444829295212</v>
      </c>
      <c r="M30" s="41">
        <f>K30*M8/100</f>
        <v>141863.78471321627</v>
      </c>
      <c r="N30" s="4">
        <f>M30/M9*100</f>
        <v>26.064489077751539</v>
      </c>
    </row>
    <row r="31" spans="1:14" ht="15.75" thickBot="1">
      <c r="A31" s="30">
        <v>6</v>
      </c>
      <c r="B31" s="115" t="s">
        <v>27</v>
      </c>
      <c r="C31" s="116"/>
      <c r="D31" s="116"/>
      <c r="E31" s="42">
        <v>345262</v>
      </c>
      <c r="F31" s="1">
        <f>E31/E9*100</f>
        <v>74.446334737037304</v>
      </c>
      <c r="G31" s="44">
        <f>E31*G8/100</f>
        <v>363560.886</v>
      </c>
      <c r="H31" s="4">
        <f>G31/G9*100</f>
        <v>74.446334737037319</v>
      </c>
      <c r="I31" s="44">
        <f>G31*I8/100</f>
        <v>379921.12586999999</v>
      </c>
      <c r="J31" s="1">
        <f>I31/I9*100</f>
        <v>75.934385901786996</v>
      </c>
      <c r="K31" s="44">
        <f>I31*K8/100</f>
        <v>396637.65540828003</v>
      </c>
      <c r="L31" s="1">
        <f>K31/K9*100</f>
        <v>75.934405672487145</v>
      </c>
      <c r="M31" s="44">
        <f>K31*M8/100</f>
        <v>413296.43693542777</v>
      </c>
      <c r="N31" s="1">
        <f>M31/M9*100</f>
        <v>75.934534582972489</v>
      </c>
    </row>
    <row r="32" spans="1:14" ht="15.75" thickBot="1">
      <c r="A32" s="31" t="s">
        <v>28</v>
      </c>
      <c r="B32" s="113" t="s">
        <v>29</v>
      </c>
      <c r="C32" s="114"/>
      <c r="D32" s="114"/>
      <c r="E32" s="42">
        <v>98202</v>
      </c>
      <c r="F32" s="1">
        <f>E32/E31*100</f>
        <v>28.442747826288439</v>
      </c>
      <c r="G32" s="44">
        <f>E32*G8/100</f>
        <v>103406.70599999999</v>
      </c>
      <c r="H32" s="1">
        <f>G32/G31*100</f>
        <v>28.442747826288439</v>
      </c>
      <c r="I32" s="44">
        <f>G32*I8/100</f>
        <v>108060.00776999998</v>
      </c>
      <c r="J32" s="6">
        <f>I32/I31*100</f>
        <v>28.442747826288439</v>
      </c>
      <c r="K32" s="44">
        <f>I32*K8/100</f>
        <v>112814.64811188</v>
      </c>
      <c r="L32" s="1">
        <f>K32/K31*100</f>
        <v>28.442747826288439</v>
      </c>
      <c r="M32" s="44">
        <f>K32*M8/100</f>
        <v>117552.86333257897</v>
      </c>
      <c r="N32" s="1">
        <f>M32/M31*100</f>
        <v>28.442747826288446</v>
      </c>
    </row>
    <row r="33" spans="1:14" ht="15.75" thickBot="1">
      <c r="A33" s="32" t="s">
        <v>30</v>
      </c>
      <c r="B33" s="146" t="s">
        <v>31</v>
      </c>
      <c r="C33" s="146"/>
      <c r="D33" s="147"/>
      <c r="E33" s="37">
        <v>14159</v>
      </c>
      <c r="F33" s="5">
        <f>E33/$E$32*100</f>
        <v>14.418239954379747</v>
      </c>
      <c r="G33" s="44">
        <f>E33*G8/100</f>
        <v>14909.427</v>
      </c>
      <c r="H33" s="5">
        <f>G33/$G$32*100</f>
        <v>14.41823995437975</v>
      </c>
      <c r="I33" s="44">
        <f>G33*I8/100</f>
        <v>15580.351214999999</v>
      </c>
      <c r="J33" s="5">
        <f>I33/$I$32*100</f>
        <v>14.41823995437975</v>
      </c>
      <c r="K33" s="44">
        <f>I33*K8/100</f>
        <v>16265.88666846</v>
      </c>
      <c r="L33" s="5">
        <f>K33/$K$32*100</f>
        <v>14.418239954379747</v>
      </c>
      <c r="M33" s="44">
        <f>K33*M8/100</f>
        <v>16949.053908535323</v>
      </c>
      <c r="N33" s="5">
        <f>M33/$M$32*100</f>
        <v>14.41823995437975</v>
      </c>
    </row>
    <row r="34" spans="1:14">
      <c r="A34" s="32" t="s">
        <v>32</v>
      </c>
      <c r="B34" s="146" t="s">
        <v>33</v>
      </c>
      <c r="C34" s="146"/>
      <c r="D34" s="147"/>
      <c r="E34" s="37">
        <v>34687</v>
      </c>
      <c r="F34" s="5">
        <f>E34/$E$32*100</f>
        <v>35.322091199771897</v>
      </c>
      <c r="G34" s="44">
        <f>E34*G8/100</f>
        <v>36525.411</v>
      </c>
      <c r="H34" s="5">
        <f>G34/$G$32*100</f>
        <v>35.322091199771904</v>
      </c>
      <c r="I34" s="44">
        <f>G34*I8/100</f>
        <v>38169.054495000004</v>
      </c>
      <c r="J34" s="5">
        <f>I34/$I$32*100</f>
        <v>35.322091199771911</v>
      </c>
      <c r="K34" s="44">
        <f>I34*K8/100</f>
        <v>39848.492892780007</v>
      </c>
      <c r="L34" s="5">
        <f>K34/$K$32*100</f>
        <v>35.322091199771904</v>
      </c>
      <c r="M34" s="44">
        <f>K34*M8/100</f>
        <v>41522.129594276768</v>
      </c>
      <c r="N34" s="5">
        <f>M34/$M$32*100</f>
        <v>35.322091199771904</v>
      </c>
    </row>
    <row r="35" spans="1:14" ht="15.75" thickBot="1">
      <c r="A35" s="33" t="s">
        <v>34</v>
      </c>
      <c r="B35" s="144" t="s">
        <v>35</v>
      </c>
      <c r="C35" s="144"/>
      <c r="D35" s="145"/>
      <c r="E35" s="38">
        <v>49356</v>
      </c>
      <c r="F35" s="5">
        <f>E35/$E$32*100</f>
        <v>50.259668845848346</v>
      </c>
      <c r="G35" s="38">
        <f>E35*G8/100</f>
        <v>51971.867999999995</v>
      </c>
      <c r="H35" s="5">
        <f>G35/$G$32*100</f>
        <v>50.259668845848346</v>
      </c>
      <c r="I35" s="38">
        <f>G35*I8/100</f>
        <v>54310.60205999999</v>
      </c>
      <c r="J35" s="5">
        <f>I35/$I$32*100</f>
        <v>50.259668845848346</v>
      </c>
      <c r="K35" s="38">
        <f>I35*K8/100</f>
        <v>56700.268550639994</v>
      </c>
      <c r="L35" s="5">
        <f>K35/$K$32*100</f>
        <v>50.259668845848346</v>
      </c>
      <c r="M35" s="38">
        <f>K35*M8/100</f>
        <v>59081.679829766872</v>
      </c>
      <c r="N35" s="5">
        <f>M35/$M$32*100</f>
        <v>50.259668845848338</v>
      </c>
    </row>
    <row r="36" spans="1:14" ht="32.25" customHeight="1" thickBot="1">
      <c r="A36" s="148" t="s">
        <v>36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50"/>
    </row>
    <row r="37" spans="1:14" ht="15.75" thickBot="1">
      <c r="A37" s="34" t="s">
        <v>37</v>
      </c>
      <c r="B37" s="153" t="s">
        <v>38</v>
      </c>
      <c r="C37" s="153"/>
      <c r="D37" s="154"/>
      <c r="E37" s="12">
        <f t="shared" ref="E37:N37" si="6">SUM(E38:E39)</f>
        <v>48846</v>
      </c>
      <c r="F37" s="17">
        <f t="shared" si="6"/>
        <v>99.999999999999986</v>
      </c>
      <c r="G37" s="13">
        <f t="shared" si="6"/>
        <v>51434.838000000003</v>
      </c>
      <c r="H37" s="17">
        <f t="shared" si="6"/>
        <v>99.999999999999986</v>
      </c>
      <c r="I37" s="13">
        <f t="shared" si="6"/>
        <v>53749.405710000006</v>
      </c>
      <c r="J37" s="17">
        <f t="shared" si="6"/>
        <v>99.999999999999986</v>
      </c>
      <c r="K37" s="13">
        <f t="shared" si="6"/>
        <v>56114.379561240006</v>
      </c>
      <c r="L37" s="17">
        <f t="shared" si="6"/>
        <v>100</v>
      </c>
      <c r="M37" s="13">
        <f t="shared" si="6"/>
        <v>58471.183502812091</v>
      </c>
      <c r="N37" s="20">
        <f t="shared" si="6"/>
        <v>99.999999999999986</v>
      </c>
    </row>
    <row r="38" spans="1:14">
      <c r="A38" s="35" t="s">
        <v>39</v>
      </c>
      <c r="B38" s="146" t="s">
        <v>40</v>
      </c>
      <c r="C38" s="146"/>
      <c r="D38" s="155"/>
      <c r="E38" s="14">
        <v>14159</v>
      </c>
      <c r="F38" s="18">
        <f>E38/E37*100</f>
        <v>28.987020431560413</v>
      </c>
      <c r="G38" s="44">
        <f>E38*G8/100</f>
        <v>14909.427</v>
      </c>
      <c r="H38" s="18">
        <f>G38/G37*100</f>
        <v>28.987020431560413</v>
      </c>
      <c r="I38" s="44">
        <f>G38*I8/100</f>
        <v>15580.351214999999</v>
      </c>
      <c r="J38" s="18">
        <f>I38/I37*100</f>
        <v>28.987020431560406</v>
      </c>
      <c r="K38" s="44">
        <f>I38*K8/100</f>
        <v>16265.88666846</v>
      </c>
      <c r="L38" s="18">
        <f>K38/K37*100</f>
        <v>28.987020431560413</v>
      </c>
      <c r="M38" s="44">
        <f>K38*M8/100</f>
        <v>16949.053908535323</v>
      </c>
      <c r="N38" s="5">
        <f>M38/M37*100</f>
        <v>28.987020431560413</v>
      </c>
    </row>
    <row r="39" spans="1:14" ht="15.75" thickBot="1">
      <c r="A39" s="36" t="s">
        <v>41</v>
      </c>
      <c r="B39" s="151" t="s">
        <v>42</v>
      </c>
      <c r="C39" s="151"/>
      <c r="D39" s="152"/>
      <c r="E39" s="15">
        <v>34687</v>
      </c>
      <c r="F39" s="19">
        <f>E39/E37*100</f>
        <v>71.012979568439576</v>
      </c>
      <c r="G39" s="16">
        <f>E39*G8/100</f>
        <v>36525.411</v>
      </c>
      <c r="H39" s="19">
        <f>G39/G37*100</f>
        <v>71.012979568439576</v>
      </c>
      <c r="I39" s="16">
        <f>G39*I8/100</f>
        <v>38169.054495000004</v>
      </c>
      <c r="J39" s="19">
        <f>I39/I37*100</f>
        <v>71.012979568439576</v>
      </c>
      <c r="K39" s="16">
        <f>I39*K8/100</f>
        <v>39848.492892780007</v>
      </c>
      <c r="L39" s="19">
        <f>K39/K37*100</f>
        <v>71.01297956843959</v>
      </c>
      <c r="M39" s="16">
        <f>K39*M8/100</f>
        <v>41522.129594276768</v>
      </c>
      <c r="N39" s="21">
        <f>M39/M37*100</f>
        <v>71.012979568439576</v>
      </c>
    </row>
    <row r="41" spans="1:14" ht="15.75" thickBot="1">
      <c r="A41" s="67" t="s">
        <v>81</v>
      </c>
      <c r="B41" s="67"/>
      <c r="C41" s="67"/>
      <c r="D41" s="67"/>
      <c r="E41" s="67"/>
      <c r="F41" s="67"/>
      <c r="G41" s="67"/>
    </row>
    <row r="42" spans="1:14" s="46" customFormat="1" ht="19.5" thickBot="1">
      <c r="A42" s="129"/>
      <c r="B42" s="130"/>
      <c r="C42" s="47">
        <v>2016</v>
      </c>
      <c r="D42" s="47">
        <v>2017</v>
      </c>
      <c r="E42" s="47">
        <v>2018</v>
      </c>
      <c r="F42" s="47">
        <v>2019</v>
      </c>
      <c r="G42" s="48">
        <v>2020</v>
      </c>
    </row>
    <row r="43" spans="1:14" s="46" customFormat="1" ht="19.5" thickBot="1">
      <c r="A43" s="131" t="s">
        <v>70</v>
      </c>
      <c r="B43" s="132"/>
      <c r="C43" s="132"/>
      <c r="D43" s="132"/>
      <c r="E43" s="132"/>
      <c r="F43" s="132"/>
      <c r="G43" s="133"/>
    </row>
    <row r="44" spans="1:14" s="46" customFormat="1" ht="15" customHeight="1">
      <c r="A44" s="134" t="s">
        <v>64</v>
      </c>
      <c r="B44" s="136" t="s">
        <v>65</v>
      </c>
      <c r="C44" s="138" t="s">
        <v>66</v>
      </c>
      <c r="D44" s="138"/>
      <c r="E44" s="138"/>
      <c r="F44" s="138"/>
      <c r="G44" s="139"/>
    </row>
    <row r="45" spans="1:14" s="46" customFormat="1" ht="19.5" thickBot="1">
      <c r="A45" s="135"/>
      <c r="B45" s="137"/>
      <c r="C45" s="140"/>
      <c r="D45" s="140"/>
      <c r="E45" s="140"/>
      <c r="F45" s="140"/>
      <c r="G45" s="141"/>
    </row>
    <row r="46" spans="1:14" s="46" customFormat="1" ht="32.25" customHeight="1" thickBot="1">
      <c r="A46" s="45" t="s">
        <v>79</v>
      </c>
      <c r="B46" s="49" t="s">
        <v>80</v>
      </c>
      <c r="C46" s="49">
        <v>1800</v>
      </c>
      <c r="D46" s="49">
        <v>4500</v>
      </c>
      <c r="E46" s="49">
        <v>4500</v>
      </c>
      <c r="F46" s="49">
        <v>4500</v>
      </c>
      <c r="G46" s="49">
        <v>4500</v>
      </c>
    </row>
    <row r="47" spans="1:14" s="46" customFormat="1" ht="32.25" customHeight="1" thickBot="1">
      <c r="A47" s="45" t="s">
        <v>82</v>
      </c>
      <c r="B47" s="49" t="s">
        <v>80</v>
      </c>
      <c r="C47" s="49">
        <v>5203</v>
      </c>
      <c r="D47" s="49">
        <v>3500</v>
      </c>
      <c r="E47" s="49">
        <v>3500</v>
      </c>
      <c r="F47" s="49">
        <v>3500</v>
      </c>
      <c r="G47" s="49">
        <v>3500</v>
      </c>
    </row>
    <row r="48" spans="1:14" s="46" customFormat="1" ht="32.25" customHeight="1" thickBot="1">
      <c r="A48" s="45" t="s">
        <v>83</v>
      </c>
      <c r="B48" s="49" t="s">
        <v>80</v>
      </c>
      <c r="C48" s="49">
        <v>0</v>
      </c>
      <c r="D48" s="49">
        <v>100</v>
      </c>
      <c r="E48" s="49">
        <v>100</v>
      </c>
      <c r="F48" s="49">
        <v>100</v>
      </c>
      <c r="G48" s="49">
        <v>100</v>
      </c>
    </row>
    <row r="49" spans="1:7" s="46" customFormat="1" ht="32.25" customHeight="1" thickBot="1">
      <c r="A49" s="45" t="s">
        <v>84</v>
      </c>
      <c r="B49" s="49" t="s">
        <v>80</v>
      </c>
      <c r="C49" s="49">
        <v>4625</v>
      </c>
      <c r="D49" s="49">
        <v>2500</v>
      </c>
      <c r="E49" s="49">
        <v>2500</v>
      </c>
      <c r="F49" s="49">
        <v>2500</v>
      </c>
      <c r="G49" s="49">
        <v>2500</v>
      </c>
    </row>
    <row r="50" spans="1:7" s="46" customFormat="1" ht="37.5" customHeight="1" thickBot="1">
      <c r="A50" s="45" t="s">
        <v>85</v>
      </c>
      <c r="B50" s="49" t="s">
        <v>80</v>
      </c>
      <c r="C50" s="49">
        <v>3332</v>
      </c>
      <c r="D50" s="49">
        <v>13926</v>
      </c>
      <c r="E50" s="49">
        <v>3025</v>
      </c>
      <c r="F50" s="49">
        <v>1204</v>
      </c>
      <c r="G50" s="49">
        <v>1285</v>
      </c>
    </row>
    <row r="51" spans="1:7" s="46" customFormat="1" ht="35.25" customHeight="1" thickBot="1">
      <c r="A51" s="45" t="s">
        <v>86</v>
      </c>
      <c r="B51" s="49" t="s">
        <v>80</v>
      </c>
      <c r="C51" s="49">
        <v>13215</v>
      </c>
      <c r="D51" s="49">
        <v>23000</v>
      </c>
      <c r="E51" s="49">
        <v>0</v>
      </c>
      <c r="F51" s="49">
        <v>0</v>
      </c>
      <c r="G51" s="49">
        <v>0</v>
      </c>
    </row>
    <row r="52" spans="1:7" s="46" customFormat="1" ht="26.25" customHeight="1">
      <c r="A52" s="142" t="s">
        <v>68</v>
      </c>
      <c r="B52" s="143"/>
      <c r="C52" s="50">
        <v>86379</v>
      </c>
      <c r="D52" s="51">
        <v>214846</v>
      </c>
      <c r="E52" s="51">
        <v>218500.9</v>
      </c>
      <c r="F52" s="51">
        <v>221500</v>
      </c>
      <c r="G52" s="52">
        <v>226700</v>
      </c>
    </row>
    <row r="53" spans="1:7" s="46" customFormat="1" ht="19.5" thickBot="1">
      <c r="A53" s="120" t="s">
        <v>75</v>
      </c>
      <c r="B53" s="121"/>
      <c r="C53" s="53">
        <v>488200</v>
      </c>
      <c r="D53" s="54">
        <v>514074</v>
      </c>
      <c r="E53" s="54">
        <v>537207</v>
      </c>
      <c r="F53" s="54">
        <v>560844</v>
      </c>
      <c r="G53" s="55">
        <v>584399</v>
      </c>
    </row>
    <row r="54" spans="1:7" s="46" customFormat="1" ht="19.5" thickBot="1">
      <c r="A54" s="122" t="s">
        <v>71</v>
      </c>
      <c r="B54" s="123"/>
      <c r="C54" s="126" t="s">
        <v>77</v>
      </c>
      <c r="D54" s="127"/>
      <c r="E54" s="127"/>
      <c r="F54" s="127"/>
      <c r="G54" s="128"/>
    </row>
    <row r="55" spans="1:7" s="46" customFormat="1" ht="19.5" thickBot="1">
      <c r="A55" s="124"/>
      <c r="B55" s="125"/>
      <c r="C55" s="56">
        <v>49100</v>
      </c>
      <c r="D55" s="57">
        <v>47050</v>
      </c>
      <c r="E55" s="57">
        <v>48000</v>
      </c>
      <c r="F55" s="57">
        <v>49000</v>
      </c>
      <c r="G55" s="58">
        <v>50000</v>
      </c>
    </row>
  </sheetData>
  <mergeCells count="72">
    <mergeCell ref="A41:G41"/>
    <mergeCell ref="B35:D35"/>
    <mergeCell ref="B30:D30"/>
    <mergeCell ref="B33:D33"/>
    <mergeCell ref="B34:D34"/>
    <mergeCell ref="A36:N36"/>
    <mergeCell ref="B39:D39"/>
    <mergeCell ref="B37:D37"/>
    <mergeCell ref="B38:D38"/>
    <mergeCell ref="A53:B53"/>
    <mergeCell ref="A54:B55"/>
    <mergeCell ref="C54:G54"/>
    <mergeCell ref="A42:B42"/>
    <mergeCell ref="A43:G43"/>
    <mergeCell ref="A44:A45"/>
    <mergeCell ref="B44:B45"/>
    <mergeCell ref="C44:G45"/>
    <mergeCell ref="A52:B52"/>
    <mergeCell ref="B10:D10"/>
    <mergeCell ref="B9:D9"/>
    <mergeCell ref="B15:D15"/>
    <mergeCell ref="B12:D12"/>
    <mergeCell ref="B32:D32"/>
    <mergeCell ref="B23:D23"/>
    <mergeCell ref="B31:D31"/>
    <mergeCell ref="B16:D16"/>
    <mergeCell ref="B17:D17"/>
    <mergeCell ref="B22:D22"/>
    <mergeCell ref="B20:D20"/>
    <mergeCell ref="B19:D19"/>
    <mergeCell ref="B21:D21"/>
    <mergeCell ref="A29:N29"/>
    <mergeCell ref="B11:D11"/>
    <mergeCell ref="B13:D13"/>
    <mergeCell ref="L1:N1"/>
    <mergeCell ref="E8:F8"/>
    <mergeCell ref="B14:D14"/>
    <mergeCell ref="G6:H6"/>
    <mergeCell ref="G7:H7"/>
    <mergeCell ref="B6:C6"/>
    <mergeCell ref="B7:D7"/>
    <mergeCell ref="I8:J8"/>
    <mergeCell ref="G8:H8"/>
    <mergeCell ref="B8:D8"/>
    <mergeCell ref="E6:F6"/>
    <mergeCell ref="E7:F7"/>
    <mergeCell ref="A2:N2"/>
    <mergeCell ref="I4:J4"/>
    <mergeCell ref="I6:J6"/>
    <mergeCell ref="K6:L6"/>
    <mergeCell ref="B28:D28"/>
    <mergeCell ref="B25:D25"/>
    <mergeCell ref="B26:D26"/>
    <mergeCell ref="B27:D27"/>
    <mergeCell ref="B18:D18"/>
    <mergeCell ref="B24:D24"/>
    <mergeCell ref="A3:N3"/>
    <mergeCell ref="M6:N6"/>
    <mergeCell ref="M7:N7"/>
    <mergeCell ref="E5:F5"/>
    <mergeCell ref="A4:A5"/>
    <mergeCell ref="B4:C5"/>
    <mergeCell ref="E4:F4"/>
    <mergeCell ref="K4:L4"/>
    <mergeCell ref="I5:N5"/>
    <mergeCell ref="G4:H4"/>
    <mergeCell ref="G5:H5"/>
    <mergeCell ref="K8:L8"/>
    <mergeCell ref="I7:J7"/>
    <mergeCell ref="M4:N4"/>
    <mergeCell ref="M8:N8"/>
    <mergeCell ref="K7:L7"/>
  </mergeCells>
  <phoneticPr fontId="5" type="noConversion"/>
  <pageMargins left="0.51181102362204722" right="0.5118110236220472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I15" sqref="I15"/>
    </sheetView>
  </sheetViews>
  <sheetFormatPr defaultRowHeight="15"/>
  <cols>
    <col min="1" max="1" width="22.42578125" customWidth="1"/>
    <col min="2" max="2" width="24.7109375" customWidth="1"/>
    <col min="3" max="3" width="8.5703125" customWidth="1"/>
    <col min="4" max="4" width="7.5703125" customWidth="1"/>
    <col min="5" max="5" width="6.7109375" customWidth="1"/>
    <col min="6" max="6" width="7.5703125" customWidth="1"/>
    <col min="7" max="7" width="7.85546875" customWidth="1"/>
  </cols>
  <sheetData>
    <row r="1" spans="1:7" ht="22.5" customHeight="1">
      <c r="A1" s="156"/>
      <c r="B1" s="156"/>
      <c r="C1" s="22">
        <v>2016</v>
      </c>
      <c r="D1" s="22">
        <v>2017</v>
      </c>
      <c r="E1" s="22">
        <v>2018</v>
      </c>
      <c r="F1" s="22">
        <v>2019</v>
      </c>
      <c r="G1" s="22">
        <v>2020</v>
      </c>
    </row>
    <row r="2" spans="1:7" ht="15" customHeight="1">
      <c r="A2" s="157" t="s">
        <v>70</v>
      </c>
      <c r="B2" s="157"/>
      <c r="C2" s="157"/>
      <c r="D2" s="157"/>
      <c r="E2" s="157"/>
      <c r="F2" s="157"/>
      <c r="G2" s="157"/>
    </row>
    <row r="3" spans="1:7">
      <c r="A3" s="156" t="s">
        <v>64</v>
      </c>
      <c r="B3" s="160" t="s">
        <v>65</v>
      </c>
      <c r="C3" s="156" t="s">
        <v>66</v>
      </c>
      <c r="D3" s="156"/>
      <c r="E3" s="156"/>
      <c r="F3" s="156"/>
      <c r="G3" s="156"/>
    </row>
    <row r="4" spans="1:7" ht="20.25" customHeight="1">
      <c r="A4" s="156"/>
      <c r="B4" s="160"/>
      <c r="C4" s="156"/>
      <c r="D4" s="156"/>
      <c r="E4" s="156"/>
      <c r="F4" s="156"/>
      <c r="G4" s="156"/>
    </row>
    <row r="5" spans="1:7">
      <c r="A5" t="s">
        <v>72</v>
      </c>
    </row>
    <row r="6" spans="1:7">
      <c r="A6" t="s">
        <v>73</v>
      </c>
    </row>
    <row r="7" spans="1:7">
      <c r="A7" t="s">
        <v>74</v>
      </c>
    </row>
    <row r="8" spans="1:7">
      <c r="A8" s="157" t="s">
        <v>68</v>
      </c>
      <c r="B8" s="161"/>
    </row>
    <row r="9" spans="1:7">
      <c r="A9" s="157" t="s">
        <v>69</v>
      </c>
      <c r="B9" s="157"/>
    </row>
    <row r="10" spans="1:7" ht="17.25" customHeight="1">
      <c r="A10" s="158" t="s">
        <v>71</v>
      </c>
      <c r="B10" s="158"/>
      <c r="C10" s="159" t="s">
        <v>67</v>
      </c>
      <c r="D10" s="159"/>
      <c r="E10" s="159"/>
      <c r="F10" s="159"/>
      <c r="G10" s="159"/>
    </row>
    <row r="11" spans="1:7">
      <c r="A11" s="158"/>
      <c r="B11" s="158"/>
    </row>
    <row r="12" spans="1:7">
      <c r="A12" s="23"/>
      <c r="B12" s="23"/>
    </row>
  </sheetData>
  <mergeCells count="9">
    <mergeCell ref="A1:B1"/>
    <mergeCell ref="A2:G2"/>
    <mergeCell ref="C3:G4"/>
    <mergeCell ref="A10:B11"/>
    <mergeCell ref="C10:G10"/>
    <mergeCell ref="A3:A4"/>
    <mergeCell ref="B3:B4"/>
    <mergeCell ref="A8:B8"/>
    <mergeCell ref="A9:B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Масаева Виктория Николаевна</dc:creator>
  <cp:lastModifiedBy>Экономика1</cp:lastModifiedBy>
  <cp:lastPrinted>2017-06-29T04:11:55Z</cp:lastPrinted>
  <dcterms:created xsi:type="dcterms:W3CDTF">2016-05-10T15:24:49Z</dcterms:created>
  <dcterms:modified xsi:type="dcterms:W3CDTF">2017-06-29T04:12:07Z</dcterms:modified>
</cp:coreProperties>
</file>