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2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<sst xmlns="http://schemas.openxmlformats.org/spreadsheetml/2006/main" count="92">
  <si>
    <t>Приложение</t>
  </si>
  <si>
    <t>Основные показатели прогноза социально-экономического развития</t>
  </si>
  <si>
    <t>муниципального района  "Город Валуйки и Валуйский район" на 2019-2024 годы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</si>
  <si>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</si>
  <si>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</si>
  <si>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</si>
  <si>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</si>
  <si>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</si>
  <si>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</si>
  <si>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</si>
  <si>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целевой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</si>
  <si>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</si>
  <si>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</si>
  <si>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</si>
  <si>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</si>
  <si>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</si>
  <si>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</si>
  <si>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</si>
  <si>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</si>
  <si>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</si>
  <si>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</si>
  <si>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</si>
  <si>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Сельское хозяйство</t>
  </si>
  <si>
    <t>Объем производства продукции сельского хозяйства</t>
  </si>
  <si>
    <t>Производство основных видов продукции сельского хозяйства (все категории хозяйств):</t>
  </si>
  <si>
    <t>Культуры зерновые</t>
  </si>
  <si>
    <t>тыс. тонн</t>
  </si>
  <si>
    <t>в % к предыдущему году</t>
  </si>
  <si>
    <t>Сахарная свекла</t>
  </si>
  <si>
    <t>Семена и плоды масличных культур</t>
  </si>
  <si>
    <t>в том числе семена подсолнечника</t>
  </si>
  <si>
    <t>Скот и птица на убой (в живом весе)</t>
  </si>
  <si>
    <t>птица</t>
  </si>
  <si>
    <t>свиньи</t>
  </si>
  <si>
    <t>Молоко</t>
  </si>
  <si>
    <t>Яйца</t>
  </si>
  <si>
    <t>млн штук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</si>
  <si>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</si>
  <si>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</si>
  <si>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Строительство</t>
  </si>
  <si>
    <t>Объем выполненных работ по виду деятельности «Строительство»</t>
  </si>
  <si>
    <t>Строительство жилых домов</t>
  </si>
  <si>
    <t>кв. метров</t>
  </si>
  <si>
    <t>населением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</si>
  <si>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</si>
  <si>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</si>
  <si>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</si>
  <si>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</si>
  <si>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</si>
  <si>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t>Количество малых и средних предприятий (включая микропредприятия)</t>
  </si>
  <si>
    <t>единиц</t>
  </si>
  <si>
    <t>Среднесписочная численность работников малых и средних предприятий</t>
  </si>
  <si>
    <t>человек</t>
  </si>
  <si>
    <t>малых предприятий</t>
  </si>
  <si>
    <t>средних предприятий</t>
  </si>
  <si>
    <t>Оборот малых и средних предприятий</t>
  </si>
  <si>
    <t>Численность индивидуальных предпринимателей                                               на конец отчетного периода</t>
  </si>
  <si>
    <t>Численность работающих у индивидуальных предпринимателей по найму на конец периода</t>
  </si>
  <si>
    <t xml:space="preserve">Выручка индивидуальных предпринимателей                                              </t>
  </si>
  <si>
    <t>Финансы</t>
  </si>
  <si>
    <t>Прибыль прибыльных организаций – всего (по бухгалтерскому учету)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</si>
  <si>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</si>
  <si>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</si>
  <si>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</si>
  <si>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</si>
  <si>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</si>
  <si>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Дефицит (-), профицит (+) бюджета</t>
  </si>
  <si>
    <t>Население</t>
  </si>
  <si>
    <t>Численность населения - всего</t>
  </si>
  <si>
    <t>на 1 января</t>
  </si>
  <si>
    <t>тыс. человек</t>
  </si>
  <si>
    <t>среднегодовая</t>
  </si>
  <si>
    <t>Численность населения трудоспособного возраста</t>
  </si>
  <si>
    <t>Коэффициент рождаемости</t>
  </si>
  <si>
    <t>человек                            на 1000 населения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</si>
  <si>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</si>
  <si>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</si>
  <si>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</si>
  <si>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</si>
  <si>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</si>
  <si>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Уровень жизни населения</t>
  </si>
  <si>
    <t>Среднесписочная численность работников   (по полному кругу организаций)</t>
  </si>
  <si>
    <t>в том числе бюджетных организаций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</si>
  <si>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</si>
  <si>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</si>
  <si>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</si>
  <si>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Численность официально зарегистрированных безработных                                 на конец года</t>
  </si>
  <si>
    <t>Уровень безработицы, % к экономически активному населению</t>
  </si>
  <si>
    <t>%</t>
  </si>
  <si>
    <t xml:space="preserve">Начальник управления экономического развития                                                                                  </t>
  </si>
  <si>
    <t xml:space="preserve"> Е.А. Каверина</t>
  </si>
  <si>
    <t>Корякина Л.А.  8(47236) 3-76-61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</si>
</sst>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#,##0.0"/>
    <numFmt numFmtId="179" formatCode="0.0"/>
  </numFmts>
  <fonts count="40">
    <font>
      <sz val="11"/>
      <color theme="1"/>
      <name val="Calibri"/>
      <charset val="134"/>
      <scheme val="minor"/>
    </font>
    <font>
      <sz val="8"/>
      <name val="Arial Cyr"/>
      <charset val="204"/>
    </font>
    <font>
      <sz val="11"/>
      <color indexed="8"/>
      <name val="Times New Roman"/>
      <charset val="204"/>
    </font>
    <font>
      <b/>
      <sz val="14"/>
      <color indexed="8"/>
      <name val="Times New Roman"/>
      <charset val="204"/>
    </font>
    <font>
      <b/>
      <sz val="8"/>
      <name val="Times New Roman"/>
      <charset val="204"/>
    </font>
    <font>
      <sz val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8"/>
      <color indexed="8"/>
      <name val="Times New Roman"/>
      <charset val="204"/>
    </font>
    <font>
      <sz val="12"/>
      <color indexed="8"/>
      <name val="Calibri"/>
      <charset val="134"/>
    </font>
    <font>
      <b/>
      <sz val="8"/>
      <color indexed="8"/>
      <name val="Times New Roman"/>
      <charset val="204"/>
    </font>
    <font>
      <sz val="12"/>
      <name val="Calibri"/>
      <charset val="134"/>
    </font>
    <font>
      <sz val="12"/>
      <color indexed="8"/>
      <name val="Times New Roman"/>
      <charset val="204"/>
    </font>
    <font>
      <sz val="12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Calibri"/>
      <charset val="13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indexed="8"/>
      <name val="Calibri"/>
      <charset val="134"/>
    </font>
    <font>
      <sz val="9"/>
      <color indexed="8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3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3" borderId="21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7" borderId="23" applyNumberFormat="0" applyAlignment="0" applyProtection="0">
      <alignment vertical="center"/>
    </xf>
    <xf numFmtId="0" fontId="36" fillId="18" borderId="24" applyNumberFormat="0" applyAlignment="0" applyProtection="0">
      <alignment vertical="center"/>
    </xf>
    <xf numFmtId="0" fontId="37" fillId="11" borderId="23" applyNumberFormat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Fill="1" applyProtection="1"/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Continuous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4" xfId="0" applyFill="1" applyBorder="1"/>
    <xf numFmtId="0" fontId="8" fillId="0" borderId="4" xfId="0" applyFont="1" applyFill="1" applyBorder="1" applyAlignment="1">
      <alignment horizontal="center" vertical="center" wrapText="1"/>
    </xf>
    <xf numFmtId="179" fontId="9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/>
    <xf numFmtId="179" fontId="11" fillId="0" borderId="4" xfId="0" applyNumberFormat="1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0" fontId="13" fillId="0" borderId="0" xfId="0" applyFont="1" applyFill="1"/>
    <xf numFmtId="0" fontId="13" fillId="0" borderId="12" xfId="0" applyFont="1" applyFill="1" applyBorder="1" applyAlignment="1">
      <alignment horizontal="right"/>
    </xf>
    <xf numFmtId="179" fontId="13" fillId="0" borderId="14" xfId="0" applyNumberFormat="1" applyFont="1" applyFill="1" applyBorder="1" applyAlignment="1">
      <alignment horizontal="right"/>
    </xf>
    <xf numFmtId="179" fontId="13" fillId="0" borderId="13" xfId="0" applyNumberFormat="1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179" fontId="13" fillId="0" borderId="12" xfId="0" applyNumberFormat="1" applyFont="1" applyFill="1" applyBorder="1" applyAlignment="1">
      <alignment horizontal="right"/>
    </xf>
    <xf numFmtId="1" fontId="13" fillId="0" borderId="14" xfId="0" applyNumberFormat="1" applyFont="1" applyBorder="1" applyAlignment="1">
      <alignment horizontal="right"/>
    </xf>
    <xf numFmtId="1" fontId="13" fillId="0" borderId="13" xfId="0" applyNumberFormat="1" applyFont="1" applyBorder="1" applyAlignment="1">
      <alignment horizontal="right"/>
    </xf>
    <xf numFmtId="1" fontId="13" fillId="0" borderId="15" xfId="0" applyNumberFormat="1" applyFont="1" applyBorder="1" applyAlignment="1">
      <alignment horizontal="right"/>
    </xf>
    <xf numFmtId="1" fontId="13" fillId="0" borderId="12" xfId="0" applyNumberFormat="1" applyFont="1" applyBorder="1" applyAlignment="1">
      <alignment horizontal="right"/>
    </xf>
    <xf numFmtId="1" fontId="12" fillId="0" borderId="12" xfId="0" applyNumberFormat="1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/>
    <xf numFmtId="1" fontId="12" fillId="0" borderId="13" xfId="0" applyNumberFormat="1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/>
    <xf numFmtId="179" fontId="13" fillId="0" borderId="16" xfId="0" applyNumberFormat="1" applyFont="1" applyFill="1" applyBorder="1"/>
    <xf numFmtId="179" fontId="13" fillId="0" borderId="17" xfId="0" applyNumberFormat="1" applyFont="1" applyFill="1" applyBorder="1"/>
    <xf numFmtId="179" fontId="13" fillId="0" borderId="15" xfId="0" applyNumberFormat="1" applyFont="1" applyFill="1" applyBorder="1" applyAlignment="1">
      <alignment horizontal="right"/>
    </xf>
    <xf numFmtId="0" fontId="9" fillId="0" borderId="3" xfId="0" applyFont="1" applyFill="1" applyBorder="1"/>
    <xf numFmtId="0" fontId="6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78" fontId="15" fillId="0" borderId="4" xfId="0" applyNumberFormat="1" applyFont="1" applyFill="1" applyBorder="1"/>
    <xf numFmtId="178" fontId="9" fillId="0" borderId="4" xfId="0" applyNumberFormat="1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/>
    <xf numFmtId="179" fontId="16" fillId="0" borderId="4" xfId="0" applyNumberFormat="1" applyFont="1" applyFill="1" applyBorder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2" fillId="0" borderId="0" xfId="0" applyFont="1" applyFill="1"/>
    <xf numFmtId="0" fontId="1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wrapText="1"/>
    </xf>
    <xf numFmtId="0" fontId="7" fillId="0" borderId="0" xfId="0" applyFont="1"/>
    <xf numFmtId="0" fontId="15" fillId="0" borderId="0" xfId="0" applyFont="1"/>
    <xf numFmtId="0" fontId="9" fillId="0" borderId="0" xfId="0" applyFont="1"/>
    <xf numFmtId="178" fontId="18" fillId="0" borderId="4" xfId="0" applyNumberFormat="1" applyFont="1" applyFill="1" applyBorder="1"/>
    <xf numFmtId="178" fontId="19" fillId="0" borderId="4" xfId="0" applyNumberFormat="1" applyFont="1" applyFill="1" applyBorder="1"/>
    <xf numFmtId="0" fontId="2" fillId="0" borderId="0" xfId="0" applyFont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67310</xdr:colOff>
      <xdr:row>103</xdr:row>
      <xdr:rowOff>256540</xdr:rowOff>
    </xdr:from>
    <xdr:to>
      <xdr:col>5</xdr:col>
      <xdr:colOff>572135</xdr:colOff>
      <xdr:row>105</xdr:row>
      <xdr:rowOff>118745</xdr:rowOff>
    </xdr:to>
    <xdr:pic>
      <xdr:nvPicPr>
        <xdr:cNvPr id="2" name="Изображение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6410" y="33513395"/>
          <a:ext cx="1200150" cy="814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3"/>
  <sheetViews>
    <sheetView tabSelected="1" zoomScale="120" zoomScaleNormal="120" topLeftCell="A100" workbookViewId="0">
      <selection activeCell="J107" sqref="J107"/>
    </sheetView>
  </sheetViews>
  <sheetFormatPr defaultColWidth="9" defaultRowHeight="15"/>
  <cols>
    <col min="1" max="1" width="27.7142857142857" customWidth="1"/>
    <col min="2" max="2" width="15.1428571428571" customWidth="1"/>
    <col min="3" max="4" width="10.2857142857143" customWidth="1"/>
    <col min="5" max="6" width="10.4285714285714" customWidth="1"/>
    <col min="7" max="12" width="10.2857142857143" customWidth="1"/>
    <col min="13" max="13" width="10" customWidth="1"/>
    <col min="14" max="15" width="11.1428571428571" customWidth="1"/>
    <col min="16" max="16" width="9" customWidth="1"/>
    <col min="17" max="23" width="11.1428571428571" customWidth="1"/>
  </cols>
  <sheetData>
    <row r="1" ht="31.5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3.2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24" customHeight="1" spans="1:2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1" customFormat="1" customHeight="1" spans="1:23">
      <c r="A4" s="5" t="s">
        <v>3</v>
      </c>
      <c r="B4" s="6" t="s">
        <v>4</v>
      </c>
      <c r="C4" s="7" t="s">
        <v>5</v>
      </c>
      <c r="D4" s="8"/>
      <c r="E4" s="9" t="s">
        <v>6</v>
      </c>
      <c r="F4" s="7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8"/>
    </row>
    <row r="5" s="1" customFormat="1" ht="10.9" customHeight="1" spans="1:23">
      <c r="A5" s="11"/>
      <c r="B5" s="12"/>
      <c r="C5" s="5">
        <v>2016</v>
      </c>
      <c r="D5" s="5">
        <v>2017</v>
      </c>
      <c r="E5" s="5">
        <v>2018</v>
      </c>
      <c r="F5" s="13">
        <v>2019</v>
      </c>
      <c r="G5" s="14"/>
      <c r="H5" s="15"/>
      <c r="I5" s="13">
        <v>2020</v>
      </c>
      <c r="J5" s="48"/>
      <c r="K5" s="49"/>
      <c r="L5" s="13">
        <v>2021</v>
      </c>
      <c r="M5" s="14"/>
      <c r="N5" s="50"/>
      <c r="O5" s="13">
        <v>2022</v>
      </c>
      <c r="P5" s="14"/>
      <c r="Q5" s="15"/>
      <c r="R5" s="13">
        <v>2023</v>
      </c>
      <c r="S5" s="48"/>
      <c r="T5" s="49"/>
      <c r="U5" s="13">
        <v>2024</v>
      </c>
      <c r="V5" s="14"/>
      <c r="W5" s="50"/>
    </row>
    <row r="6" s="1" customFormat="1" ht="35.25" customHeight="1" spans="1:23">
      <c r="A6" s="11"/>
      <c r="B6" s="12"/>
      <c r="C6" s="11"/>
      <c r="D6" s="11"/>
      <c r="E6" s="16"/>
      <c r="F6" s="17" t="s">
        <v>8</v>
      </c>
      <c r="G6" s="17" t="s">
        <v>9</v>
      </c>
      <c r="H6" s="17" t="s">
        <v>10</v>
      </c>
      <c r="I6" s="17" t="s">
        <v>8</v>
      </c>
      <c r="J6" s="17" t="s">
        <v>9</v>
      </c>
      <c r="K6" s="17" t="s">
        <v>10</v>
      </c>
      <c r="L6" s="17" t="s">
        <v>8</v>
      </c>
      <c r="M6" s="17" t="s">
        <v>9</v>
      </c>
      <c r="N6" s="17" t="s">
        <v>10</v>
      </c>
      <c r="O6" s="17" t="s">
        <v>8</v>
      </c>
      <c r="P6" s="17" t="s">
        <v>9</v>
      </c>
      <c r="Q6" s="17" t="s">
        <v>10</v>
      </c>
      <c r="R6" s="53" t="s">
        <v>8</v>
      </c>
      <c r="S6" s="53" t="s">
        <v>9</v>
      </c>
      <c r="T6" s="53" t="s">
        <v>10</v>
      </c>
      <c r="U6" s="53" t="s">
        <v>8</v>
      </c>
      <c r="V6" s="53" t="s">
        <v>9</v>
      </c>
      <c r="W6" s="53" t="s">
        <v>10</v>
      </c>
    </row>
    <row r="7" ht="27" customHeight="1" spans="1:23">
      <c r="A7" s="18" t="s">
        <v>11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ht="45" spans="1:23">
      <c r="A8" s="19" t="s">
        <v>12</v>
      </c>
      <c r="B8" s="21" t="s">
        <v>13</v>
      </c>
      <c r="C8" s="22">
        <v>100.5</v>
      </c>
      <c r="D8" s="22">
        <v>116.1</v>
      </c>
      <c r="E8" s="22">
        <v>104.2</v>
      </c>
      <c r="F8" s="22">
        <v>103.6</v>
      </c>
      <c r="G8" s="22">
        <v>104</v>
      </c>
      <c r="H8" s="22">
        <v>104</v>
      </c>
      <c r="I8" s="22">
        <v>103.7</v>
      </c>
      <c r="J8" s="22">
        <v>104</v>
      </c>
      <c r="K8" s="22">
        <v>104.1</v>
      </c>
      <c r="L8" s="23">
        <v>103.8</v>
      </c>
      <c r="M8" s="23">
        <v>104.1</v>
      </c>
      <c r="N8" s="23">
        <v>104</v>
      </c>
      <c r="O8" s="23">
        <v>103.9</v>
      </c>
      <c r="P8" s="23">
        <v>104</v>
      </c>
      <c r="Q8" s="23">
        <v>104.1</v>
      </c>
      <c r="R8" s="23">
        <v>103.9</v>
      </c>
      <c r="S8" s="23">
        <v>104.1</v>
      </c>
      <c r="T8" s="23">
        <v>104</v>
      </c>
      <c r="U8" s="23">
        <v>103.9</v>
      </c>
      <c r="V8" s="23">
        <v>104</v>
      </c>
      <c r="W8" s="23">
        <v>104.2</v>
      </c>
    </row>
    <row r="9" ht="43.5" customHeight="1" spans="1:23">
      <c r="A9" s="19" t="s">
        <v>14</v>
      </c>
      <c r="B9" s="21" t="s">
        <v>15</v>
      </c>
      <c r="C9" s="23">
        <v>33864.6</v>
      </c>
      <c r="D9" s="23">
        <v>32930.7</v>
      </c>
      <c r="E9" s="23">
        <f>E12+E14+E16+E18</f>
        <v>33261.9</v>
      </c>
      <c r="F9" s="23">
        <f t="shared" ref="F9:W9" si="0">F12+F14+F16+F18</f>
        <v>35671.6</v>
      </c>
      <c r="G9" s="23">
        <f t="shared" si="0"/>
        <v>36289.7</v>
      </c>
      <c r="H9" s="23">
        <f t="shared" si="0"/>
        <v>36289.7</v>
      </c>
      <c r="I9" s="23">
        <f t="shared" si="0"/>
        <v>38544.9</v>
      </c>
      <c r="J9" s="23">
        <f t="shared" si="0"/>
        <v>39512</v>
      </c>
      <c r="K9" s="23">
        <f t="shared" si="0"/>
        <v>39587</v>
      </c>
      <c r="L9" s="23">
        <f t="shared" si="0"/>
        <v>41649.3</v>
      </c>
      <c r="M9" s="23">
        <f t="shared" si="0"/>
        <v>43184.4</v>
      </c>
      <c r="N9" s="23">
        <f t="shared" si="0"/>
        <v>43181.4</v>
      </c>
      <c r="O9" s="23">
        <f t="shared" si="0"/>
        <v>45003.9</v>
      </c>
      <c r="P9" s="23">
        <f t="shared" si="0"/>
        <v>47198</v>
      </c>
      <c r="Q9" s="23">
        <f t="shared" si="0"/>
        <v>47108</v>
      </c>
      <c r="R9" s="23">
        <f t="shared" si="0"/>
        <v>48629.2</v>
      </c>
      <c r="S9" s="23">
        <f t="shared" si="0"/>
        <v>51585.3</v>
      </c>
      <c r="T9" s="23">
        <f t="shared" si="0"/>
        <v>51389.3</v>
      </c>
      <c r="U9" s="23">
        <f t="shared" si="0"/>
        <v>52546.1</v>
      </c>
      <c r="V9" s="23">
        <f t="shared" si="0"/>
        <v>56371.2</v>
      </c>
      <c r="W9" s="23">
        <f t="shared" si="0"/>
        <v>56059.2</v>
      </c>
    </row>
    <row r="10" ht="28.5" customHeight="1" spans="1:23">
      <c r="A10" s="19"/>
      <c r="B10" s="21" t="s">
        <v>16</v>
      </c>
      <c r="C10" s="23">
        <v>101.5</v>
      </c>
      <c r="D10" s="22">
        <f>D9/C9*100</f>
        <v>97.2422529721302</v>
      </c>
      <c r="E10" s="22">
        <f>E9/D9*100</f>
        <v>101.005748435351</v>
      </c>
      <c r="F10" s="22">
        <f>F9/E9*100</f>
        <v>107.244625231872</v>
      </c>
      <c r="G10" s="22">
        <f>G9/E9*100</f>
        <v>109.102907530839</v>
      </c>
      <c r="H10" s="22">
        <f>H9/F9*100</f>
        <v>101.732750983976</v>
      </c>
      <c r="I10" s="22">
        <f t="shared" ref="I10:W10" si="1">I9/F9*100</f>
        <v>108.05486717725</v>
      </c>
      <c r="J10" s="22">
        <f t="shared" si="1"/>
        <v>108.879378997346</v>
      </c>
      <c r="K10" s="22">
        <f t="shared" si="1"/>
        <v>109.086049209555</v>
      </c>
      <c r="L10" s="22">
        <f t="shared" si="1"/>
        <v>108.053983795522</v>
      </c>
      <c r="M10" s="22">
        <f t="shared" si="1"/>
        <v>109.294391577242</v>
      </c>
      <c r="N10" s="22">
        <f t="shared" si="1"/>
        <v>109.079748402253</v>
      </c>
      <c r="O10" s="22">
        <f t="shared" si="1"/>
        <v>108.0543970727</v>
      </c>
      <c r="P10" s="22">
        <f t="shared" si="1"/>
        <v>109.294096942414</v>
      </c>
      <c r="Q10" s="22">
        <f t="shared" si="1"/>
        <v>109.093267008481</v>
      </c>
      <c r="R10" s="22">
        <f t="shared" si="1"/>
        <v>108.055524076802</v>
      </c>
      <c r="S10" s="22">
        <f t="shared" si="1"/>
        <v>109.295520996652</v>
      </c>
      <c r="T10" s="22">
        <f t="shared" si="1"/>
        <v>109.0882652628</v>
      </c>
      <c r="U10" s="22">
        <f t="shared" si="1"/>
        <v>108.054625615885</v>
      </c>
      <c r="V10" s="22">
        <f t="shared" si="1"/>
        <v>109.277643049473</v>
      </c>
      <c r="W10" s="22">
        <f t="shared" si="1"/>
        <v>109.087300274571</v>
      </c>
    </row>
    <row r="11" ht="15.75" spans="1:23">
      <c r="A11" s="19" t="s">
        <v>17</v>
      </c>
      <c r="B11" s="2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8.5" customHeight="1" spans="1:23">
      <c r="A12" s="19" t="s">
        <v>18</v>
      </c>
      <c r="B12" s="24" t="s">
        <v>15</v>
      </c>
      <c r="C12" s="23">
        <v>7.1</v>
      </c>
      <c r="D12" s="23">
        <v>6.3</v>
      </c>
      <c r="E12" s="23">
        <v>6.8</v>
      </c>
      <c r="F12" s="23">
        <v>7.3</v>
      </c>
      <c r="G12" s="23">
        <v>7.4</v>
      </c>
      <c r="H12" s="23">
        <v>7.4</v>
      </c>
      <c r="I12" s="23">
        <v>7.9</v>
      </c>
      <c r="J12" s="23">
        <v>8</v>
      </c>
      <c r="K12" s="23">
        <v>8</v>
      </c>
      <c r="L12" s="23">
        <v>8.6</v>
      </c>
      <c r="M12" s="23">
        <v>8.7</v>
      </c>
      <c r="N12" s="23">
        <v>8.7</v>
      </c>
      <c r="O12" s="23">
        <v>9.3</v>
      </c>
      <c r="P12" s="23">
        <v>9.4</v>
      </c>
      <c r="Q12" s="23">
        <v>9.4</v>
      </c>
      <c r="R12" s="23">
        <v>10.1</v>
      </c>
      <c r="S12" s="23">
        <v>10.2</v>
      </c>
      <c r="T12" s="23">
        <v>10.2</v>
      </c>
      <c r="U12" s="23">
        <v>11.1</v>
      </c>
      <c r="V12" s="23">
        <v>11.2</v>
      </c>
      <c r="W12" s="23">
        <v>11.2</v>
      </c>
    </row>
    <row r="13" ht="39" customHeight="1" spans="1:23">
      <c r="A13" s="19"/>
      <c r="B13" s="21" t="s">
        <v>16</v>
      </c>
      <c r="C13" s="23">
        <v>109.7</v>
      </c>
      <c r="D13" s="23">
        <v>88.7</v>
      </c>
      <c r="E13" s="23">
        <v>107.9</v>
      </c>
      <c r="F13" s="23">
        <v>107.3</v>
      </c>
      <c r="G13" s="23">
        <v>108.8</v>
      </c>
      <c r="H13" s="23">
        <v>108.8</v>
      </c>
      <c r="I13" s="23">
        <v>108.2</v>
      </c>
      <c r="J13" s="23">
        <v>108.1</v>
      </c>
      <c r="K13" s="23">
        <v>108.1</v>
      </c>
      <c r="L13" s="23">
        <v>108.8</v>
      </c>
      <c r="M13" s="23">
        <v>108.7</v>
      </c>
      <c r="N13" s="23">
        <v>108.7</v>
      </c>
      <c r="O13" s="23">
        <v>108.1</v>
      </c>
      <c r="P13" s="23">
        <v>108.1</v>
      </c>
      <c r="Q13" s="23">
        <v>108.1</v>
      </c>
      <c r="R13" s="23">
        <v>108.6</v>
      </c>
      <c r="S13" s="23">
        <v>108.5</v>
      </c>
      <c r="T13" s="23">
        <v>108.5</v>
      </c>
      <c r="U13" s="23">
        <v>109.9</v>
      </c>
      <c r="V13" s="23">
        <v>109.8</v>
      </c>
      <c r="W13" s="23">
        <v>109.8</v>
      </c>
    </row>
    <row r="14" ht="31.5" customHeight="1" spans="1:23">
      <c r="A14" s="19" t="s">
        <v>19</v>
      </c>
      <c r="B14" s="24" t="s">
        <v>15</v>
      </c>
      <c r="C14" s="23">
        <v>33138</v>
      </c>
      <c r="D14" s="23">
        <v>30392</v>
      </c>
      <c r="E14" s="23">
        <v>32964</v>
      </c>
      <c r="F14" s="23">
        <v>35345</v>
      </c>
      <c r="G14" s="23">
        <v>35963</v>
      </c>
      <c r="H14" s="23">
        <v>35963</v>
      </c>
      <c r="I14" s="23">
        <v>38192</v>
      </c>
      <c r="J14" s="23">
        <v>39159</v>
      </c>
      <c r="K14" s="23">
        <v>39234</v>
      </c>
      <c r="L14" s="23">
        <v>41268</v>
      </c>
      <c r="M14" s="51">
        <v>42803</v>
      </c>
      <c r="N14" s="23">
        <v>42800</v>
      </c>
      <c r="O14" s="23">
        <v>44592</v>
      </c>
      <c r="P14" s="51">
        <v>46786</v>
      </c>
      <c r="Q14" s="23">
        <v>46696</v>
      </c>
      <c r="R14" s="23">
        <v>48184</v>
      </c>
      <c r="S14" s="23">
        <v>51140</v>
      </c>
      <c r="T14" s="23">
        <v>50944</v>
      </c>
      <c r="U14" s="23">
        <v>52065</v>
      </c>
      <c r="V14" s="23">
        <v>55890</v>
      </c>
      <c r="W14" s="23">
        <v>55578</v>
      </c>
    </row>
    <row r="15" ht="40.5" customHeight="1" spans="1:23">
      <c r="A15" s="19"/>
      <c r="B15" s="21" t="s">
        <v>16</v>
      </c>
      <c r="C15" s="23">
        <v>101.4</v>
      </c>
      <c r="D15" s="23">
        <v>91.7</v>
      </c>
      <c r="E15" s="23">
        <v>108.4</v>
      </c>
      <c r="F15" s="23">
        <v>107.2</v>
      </c>
      <c r="G15" s="22">
        <v>109</v>
      </c>
      <c r="H15" s="22">
        <v>109</v>
      </c>
      <c r="I15" s="23">
        <v>107.9</v>
      </c>
      <c r="J15" s="22">
        <f t="shared" ref="J15:W15" si="2">J14/G14*100</f>
        <v>108.88691154798</v>
      </c>
      <c r="K15" s="22">
        <f t="shared" si="2"/>
        <v>109.095459221978</v>
      </c>
      <c r="L15" s="22">
        <f t="shared" si="2"/>
        <v>108.054042731462</v>
      </c>
      <c r="M15" s="22">
        <f t="shared" si="2"/>
        <v>109.305651318982</v>
      </c>
      <c r="N15" s="22">
        <f t="shared" si="2"/>
        <v>109.089055411123</v>
      </c>
      <c r="O15" s="22">
        <f t="shared" si="2"/>
        <v>108.054667054376</v>
      </c>
      <c r="P15" s="22">
        <f t="shared" si="2"/>
        <v>109.305422517113</v>
      </c>
      <c r="Q15" s="22">
        <f t="shared" si="2"/>
        <v>109.102803738318</v>
      </c>
      <c r="R15" s="22">
        <f t="shared" si="2"/>
        <v>108.05525654826</v>
      </c>
      <c r="S15" s="22">
        <f t="shared" si="2"/>
        <v>109.306202710212</v>
      </c>
      <c r="T15" s="22">
        <f t="shared" si="2"/>
        <v>109.097138941237</v>
      </c>
      <c r="U15" s="22">
        <f t="shared" si="2"/>
        <v>108.054540926449</v>
      </c>
      <c r="V15" s="22">
        <f t="shared" si="2"/>
        <v>109.288228392648</v>
      </c>
      <c r="W15" s="22">
        <f t="shared" si="2"/>
        <v>109.096262562814</v>
      </c>
    </row>
    <row r="16" ht="15.75" spans="1:23">
      <c r="A16" s="19" t="s">
        <v>20</v>
      </c>
      <c r="B16" s="21" t="s">
        <v>15</v>
      </c>
      <c r="C16" s="23">
        <v>138.4</v>
      </c>
      <c r="D16" s="23">
        <v>142.9</v>
      </c>
      <c r="E16" s="23">
        <v>156.6</v>
      </c>
      <c r="F16" s="23">
        <v>173.9</v>
      </c>
      <c r="G16" s="23">
        <v>173.9</v>
      </c>
      <c r="H16" s="23">
        <v>173.9</v>
      </c>
      <c r="I16" s="23">
        <v>187.7</v>
      </c>
      <c r="J16" s="23">
        <v>187.7</v>
      </c>
      <c r="K16" s="23">
        <v>187.7</v>
      </c>
      <c r="L16" s="23">
        <v>202.6</v>
      </c>
      <c r="M16" s="23">
        <v>202.6</v>
      </c>
      <c r="N16" s="23">
        <v>202.6</v>
      </c>
      <c r="O16" s="23">
        <v>218.7</v>
      </c>
      <c r="P16" s="23">
        <v>218.7</v>
      </c>
      <c r="Q16" s="23">
        <v>218.7</v>
      </c>
      <c r="R16" s="23">
        <v>236.2</v>
      </c>
      <c r="S16" s="23">
        <v>236.2</v>
      </c>
      <c r="T16" s="23">
        <v>236.2</v>
      </c>
      <c r="U16" s="23">
        <v>254.9</v>
      </c>
      <c r="V16" s="23">
        <v>254.9</v>
      </c>
      <c r="W16" s="23">
        <v>254.9</v>
      </c>
    </row>
    <row r="17" ht="45" spans="1:23">
      <c r="A17" s="19"/>
      <c r="B17" s="21" t="s">
        <v>16</v>
      </c>
      <c r="C17" s="23">
        <v>101.5</v>
      </c>
      <c r="D17" s="23">
        <v>103.3</v>
      </c>
      <c r="E17" s="23">
        <v>109.6</v>
      </c>
      <c r="F17" s="23">
        <v>111</v>
      </c>
      <c r="G17" s="23">
        <v>111</v>
      </c>
      <c r="H17" s="23">
        <v>111</v>
      </c>
      <c r="I17" s="23">
        <v>107.9</v>
      </c>
      <c r="J17" s="23">
        <v>107.9</v>
      </c>
      <c r="K17" s="23">
        <v>107.9</v>
      </c>
      <c r="L17" s="23">
        <v>107.9</v>
      </c>
      <c r="M17" s="23">
        <v>107.9</v>
      </c>
      <c r="N17" s="23">
        <v>107.9</v>
      </c>
      <c r="O17" s="23">
        <v>107.9</v>
      </c>
      <c r="P17" s="23">
        <v>107.9</v>
      </c>
      <c r="Q17" s="23">
        <v>107.9</v>
      </c>
      <c r="R17" s="23">
        <v>108</v>
      </c>
      <c r="S17" s="23">
        <v>108</v>
      </c>
      <c r="T17" s="23">
        <v>108</v>
      </c>
      <c r="U17" s="23">
        <v>107.9</v>
      </c>
      <c r="V17" s="23">
        <v>107.9</v>
      </c>
      <c r="W17" s="23">
        <v>107.9</v>
      </c>
    </row>
    <row r="18" ht="15.75" spans="1:23">
      <c r="A18" s="19" t="s">
        <v>21</v>
      </c>
      <c r="B18" s="21" t="s">
        <v>15</v>
      </c>
      <c r="C18" s="23">
        <v>137.1</v>
      </c>
      <c r="D18" s="23">
        <v>125.1</v>
      </c>
      <c r="E18" s="23">
        <v>134.5</v>
      </c>
      <c r="F18" s="23">
        <v>145.4</v>
      </c>
      <c r="G18" s="23">
        <v>145.4</v>
      </c>
      <c r="H18" s="23">
        <v>145.4</v>
      </c>
      <c r="I18" s="23">
        <v>157.3</v>
      </c>
      <c r="J18" s="23">
        <v>157.3</v>
      </c>
      <c r="K18" s="23">
        <v>157.3</v>
      </c>
      <c r="L18" s="23">
        <v>170.1</v>
      </c>
      <c r="M18" s="23">
        <v>170.1</v>
      </c>
      <c r="N18" s="23">
        <v>170.1</v>
      </c>
      <c r="O18" s="23">
        <v>183.9</v>
      </c>
      <c r="P18" s="23">
        <v>183.9</v>
      </c>
      <c r="Q18" s="23">
        <v>183.9</v>
      </c>
      <c r="R18" s="23">
        <v>198.9</v>
      </c>
      <c r="S18" s="23">
        <v>198.9</v>
      </c>
      <c r="T18" s="23">
        <v>198.9</v>
      </c>
      <c r="U18" s="23">
        <v>215.1</v>
      </c>
      <c r="V18" s="23">
        <v>215.1</v>
      </c>
      <c r="W18" s="23">
        <v>215.1</v>
      </c>
    </row>
    <row r="19" ht="48.75" customHeight="1" spans="1:23">
      <c r="A19" s="19"/>
      <c r="B19" s="21" t="s">
        <v>16</v>
      </c>
      <c r="C19" s="23">
        <v>113.6</v>
      </c>
      <c r="D19" s="23">
        <v>91.2</v>
      </c>
      <c r="E19" s="23">
        <v>107.5</v>
      </c>
      <c r="F19" s="23">
        <v>108.1</v>
      </c>
      <c r="G19" s="23">
        <v>108.1</v>
      </c>
      <c r="H19" s="23">
        <v>108.1</v>
      </c>
      <c r="I19" s="23">
        <v>108.2</v>
      </c>
      <c r="J19" s="23">
        <v>108.2</v>
      </c>
      <c r="K19" s="23">
        <v>108.2</v>
      </c>
      <c r="L19" s="23">
        <v>108.1</v>
      </c>
      <c r="M19" s="23">
        <v>108.1</v>
      </c>
      <c r="N19" s="23">
        <v>108.1</v>
      </c>
      <c r="O19" s="23">
        <v>108.1</v>
      </c>
      <c r="P19" s="23">
        <v>108.1</v>
      </c>
      <c r="Q19" s="23">
        <v>108.1</v>
      </c>
      <c r="R19" s="23">
        <v>108.2</v>
      </c>
      <c r="S19" s="23">
        <v>108.2</v>
      </c>
      <c r="T19" s="23">
        <v>108.2</v>
      </c>
      <c r="U19" s="23">
        <v>108.1</v>
      </c>
      <c r="V19" s="23">
        <v>108.1</v>
      </c>
      <c r="W19" s="23">
        <v>108.1</v>
      </c>
    </row>
    <row r="20" ht="15.75" spans="1:23">
      <c r="A20" s="18" t="s">
        <v>22</v>
      </c>
      <c r="B20" s="1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5.75" spans="1:23">
      <c r="A21" s="19" t="s">
        <v>23</v>
      </c>
      <c r="B21" s="21" t="s">
        <v>15</v>
      </c>
      <c r="C21" s="25">
        <v>9168.4</v>
      </c>
      <c r="D21" s="25">
        <v>9388.4</v>
      </c>
      <c r="E21" s="25">
        <v>8506.2</v>
      </c>
      <c r="F21" s="25">
        <v>7834.7</v>
      </c>
      <c r="G21" s="25">
        <v>8814.9</v>
      </c>
      <c r="H21" s="25">
        <v>12441.41</v>
      </c>
      <c r="I21" s="25">
        <v>8166.3</v>
      </c>
      <c r="J21" s="25">
        <v>9130.1</v>
      </c>
      <c r="K21" s="25">
        <v>13107.63</v>
      </c>
      <c r="L21" s="25">
        <v>8506.4</v>
      </c>
      <c r="M21" s="25">
        <v>9441.7</v>
      </c>
      <c r="N21" s="25">
        <v>13597.1</v>
      </c>
      <c r="O21" s="25">
        <v>8865.6</v>
      </c>
      <c r="P21" s="25">
        <v>9762.7</v>
      </c>
      <c r="Q21" s="25">
        <v>14100.8</v>
      </c>
      <c r="R21" s="25">
        <v>9644.1</v>
      </c>
      <c r="S21" s="25">
        <v>10094.6</v>
      </c>
      <c r="T21" s="25">
        <v>14622.6</v>
      </c>
      <c r="U21" s="25">
        <v>10043.6</v>
      </c>
      <c r="V21" s="25">
        <v>10437.9</v>
      </c>
      <c r="W21" s="25">
        <v>15163.6</v>
      </c>
    </row>
    <row r="22" ht="46.5" customHeight="1" spans="1:23">
      <c r="A22" s="19"/>
      <c r="B22" s="21" t="s">
        <v>13</v>
      </c>
      <c r="C22" s="25">
        <v>114.7</v>
      </c>
      <c r="D22" s="25">
        <v>102.4</v>
      </c>
      <c r="E22" s="25">
        <v>86</v>
      </c>
      <c r="F22" s="25">
        <v>89</v>
      </c>
      <c r="G22" s="25">
        <v>100.1</v>
      </c>
      <c r="H22" s="25">
        <v>141.3</v>
      </c>
      <c r="I22" s="25">
        <v>100.1</v>
      </c>
      <c r="J22" s="25">
        <v>100.1</v>
      </c>
      <c r="K22" s="25">
        <v>101.6</v>
      </c>
      <c r="L22" s="25">
        <v>100.1</v>
      </c>
      <c r="M22" s="25">
        <v>100.2</v>
      </c>
      <c r="N22" s="25">
        <v>100</v>
      </c>
      <c r="O22" s="25">
        <v>100.1</v>
      </c>
      <c r="P22" s="25">
        <v>100</v>
      </c>
      <c r="Q22" s="25">
        <v>100</v>
      </c>
      <c r="R22" s="25">
        <v>104.5</v>
      </c>
      <c r="S22" s="25">
        <v>100</v>
      </c>
      <c r="T22" s="25">
        <v>100</v>
      </c>
      <c r="U22" s="25">
        <v>100</v>
      </c>
      <c r="V22" s="25">
        <v>100</v>
      </c>
      <c r="W22" s="25">
        <v>100</v>
      </c>
    </row>
    <row r="23" ht="38.25" spans="1:23">
      <c r="A23" s="19" t="s">
        <v>24</v>
      </c>
      <c r="B23" s="19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5.75" spans="1:23">
      <c r="A24" s="19" t="s">
        <v>25</v>
      </c>
      <c r="B24" s="21" t="s">
        <v>26</v>
      </c>
      <c r="C24" s="25">
        <v>158.6</v>
      </c>
      <c r="D24" s="25">
        <v>160.8</v>
      </c>
      <c r="E24" s="25">
        <v>161</v>
      </c>
      <c r="F24" s="25">
        <v>120</v>
      </c>
      <c r="G24" s="25">
        <v>161</v>
      </c>
      <c r="H24" s="25">
        <v>183.6</v>
      </c>
      <c r="I24" s="25">
        <v>120</v>
      </c>
      <c r="J24" s="25">
        <v>161</v>
      </c>
      <c r="K24" s="25">
        <v>186.8</v>
      </c>
      <c r="L24" s="25">
        <v>120</v>
      </c>
      <c r="M24" s="25">
        <v>161</v>
      </c>
      <c r="N24" s="25">
        <v>186.8</v>
      </c>
      <c r="O24" s="25">
        <v>120</v>
      </c>
      <c r="P24" s="25">
        <v>161</v>
      </c>
      <c r="Q24" s="25">
        <v>186.8</v>
      </c>
      <c r="R24" s="25">
        <v>161</v>
      </c>
      <c r="S24" s="25">
        <v>161</v>
      </c>
      <c r="T24" s="25">
        <v>186.8</v>
      </c>
      <c r="U24" s="25">
        <v>161</v>
      </c>
      <c r="V24" s="25">
        <v>161</v>
      </c>
      <c r="W24" s="25">
        <v>186.8</v>
      </c>
    </row>
    <row r="25" ht="22.5" spans="1:23">
      <c r="A25" s="19"/>
      <c r="B25" s="21" t="s">
        <v>27</v>
      </c>
      <c r="C25" s="25">
        <v>123.2</v>
      </c>
      <c r="D25" s="26">
        <f>D24/C24*100</f>
        <v>101.387137452711</v>
      </c>
      <c r="E25" s="26">
        <f>E24/D24*100</f>
        <v>100.124378109453</v>
      </c>
      <c r="F25" s="26">
        <f>F24/E24*100</f>
        <v>74.5341614906832</v>
      </c>
      <c r="G25" s="25">
        <f>G24/E24*100</f>
        <v>100</v>
      </c>
      <c r="H25" s="25">
        <f>H24/F24*100</f>
        <v>153</v>
      </c>
      <c r="I25" s="25">
        <f t="shared" ref="I25:W25" si="3">I24/F24*100</f>
        <v>100</v>
      </c>
      <c r="J25" s="25">
        <f t="shared" si="3"/>
        <v>100</v>
      </c>
      <c r="K25" s="26">
        <f t="shared" si="3"/>
        <v>101.742919389978</v>
      </c>
      <c r="L25" s="25">
        <f t="shared" si="3"/>
        <v>100</v>
      </c>
      <c r="M25" s="25">
        <f t="shared" si="3"/>
        <v>100</v>
      </c>
      <c r="N25" s="25">
        <f t="shared" si="3"/>
        <v>100</v>
      </c>
      <c r="O25" s="25">
        <f t="shared" si="3"/>
        <v>100</v>
      </c>
      <c r="P25" s="25">
        <f t="shared" si="3"/>
        <v>100</v>
      </c>
      <c r="Q25" s="25">
        <f t="shared" si="3"/>
        <v>100</v>
      </c>
      <c r="R25" s="26">
        <f t="shared" si="3"/>
        <v>134.166666666667</v>
      </c>
      <c r="S25" s="25">
        <f t="shared" si="3"/>
        <v>100</v>
      </c>
      <c r="T25" s="25">
        <f t="shared" si="3"/>
        <v>100</v>
      </c>
      <c r="U25" s="25">
        <f t="shared" si="3"/>
        <v>100</v>
      </c>
      <c r="V25" s="25">
        <f t="shared" si="3"/>
        <v>100</v>
      </c>
      <c r="W25" s="25">
        <f t="shared" si="3"/>
        <v>100</v>
      </c>
    </row>
    <row r="26" ht="15.75" spans="1:23">
      <c r="A26" s="19" t="s">
        <v>28</v>
      </c>
      <c r="B26" s="21" t="s">
        <v>26</v>
      </c>
      <c r="C26" s="25">
        <v>333.7</v>
      </c>
      <c r="D26" s="25">
        <v>163.9</v>
      </c>
      <c r="E26" s="25">
        <v>164</v>
      </c>
      <c r="F26" s="25">
        <v>155</v>
      </c>
      <c r="G26" s="25">
        <v>164</v>
      </c>
      <c r="H26" s="25">
        <v>319.8</v>
      </c>
      <c r="I26" s="25">
        <v>155</v>
      </c>
      <c r="J26" s="25">
        <v>164</v>
      </c>
      <c r="K26" s="25">
        <v>324.6</v>
      </c>
      <c r="L26" s="25">
        <v>155</v>
      </c>
      <c r="M26" s="25">
        <v>164</v>
      </c>
      <c r="N26" s="25">
        <v>324.6</v>
      </c>
      <c r="O26" s="25">
        <v>155</v>
      </c>
      <c r="P26" s="25">
        <v>164</v>
      </c>
      <c r="Q26" s="25">
        <v>324.6</v>
      </c>
      <c r="R26" s="25">
        <v>155</v>
      </c>
      <c r="S26" s="25">
        <v>164</v>
      </c>
      <c r="T26" s="25">
        <v>324.6</v>
      </c>
      <c r="U26" s="25">
        <v>155</v>
      </c>
      <c r="V26" s="25">
        <v>164</v>
      </c>
      <c r="W26" s="25">
        <v>324.6</v>
      </c>
    </row>
    <row r="27" ht="22.5" spans="1:23">
      <c r="A27" s="19"/>
      <c r="B27" s="21" t="s">
        <v>27</v>
      </c>
      <c r="C27" s="25">
        <v>183.1</v>
      </c>
      <c r="D27" s="26">
        <f>D26/C26*100</f>
        <v>49.1159724303266</v>
      </c>
      <c r="E27" s="26">
        <f>E26/D26*100</f>
        <v>100.061012812691</v>
      </c>
      <c r="F27" s="26">
        <f>F26/E26*100</f>
        <v>94.5121951219512</v>
      </c>
      <c r="G27" s="25">
        <f>G26/E26*100</f>
        <v>100</v>
      </c>
      <c r="H27" s="25">
        <f t="shared" ref="H27:W27" si="4">H26/E26*100</f>
        <v>195</v>
      </c>
      <c r="I27" s="25">
        <f t="shared" si="4"/>
        <v>100</v>
      </c>
      <c r="J27" s="25">
        <f t="shared" si="4"/>
        <v>100</v>
      </c>
      <c r="K27" s="26">
        <f t="shared" si="4"/>
        <v>101.500938086304</v>
      </c>
      <c r="L27" s="25">
        <f t="shared" si="4"/>
        <v>100</v>
      </c>
      <c r="M27" s="25">
        <f t="shared" si="4"/>
        <v>100</v>
      </c>
      <c r="N27" s="25">
        <f t="shared" si="4"/>
        <v>100</v>
      </c>
      <c r="O27" s="25">
        <f t="shared" si="4"/>
        <v>100</v>
      </c>
      <c r="P27" s="25">
        <f t="shared" si="4"/>
        <v>100</v>
      </c>
      <c r="Q27" s="25">
        <f t="shared" si="4"/>
        <v>100</v>
      </c>
      <c r="R27" s="25">
        <f t="shared" si="4"/>
        <v>100</v>
      </c>
      <c r="S27" s="25">
        <f t="shared" si="4"/>
        <v>100</v>
      </c>
      <c r="T27" s="25">
        <f t="shared" si="4"/>
        <v>100</v>
      </c>
      <c r="U27" s="25">
        <f t="shared" si="4"/>
        <v>100</v>
      </c>
      <c r="V27" s="25">
        <f t="shared" si="4"/>
        <v>100</v>
      </c>
      <c r="W27" s="25">
        <f t="shared" si="4"/>
        <v>100</v>
      </c>
    </row>
    <row r="28" ht="15.75" spans="1:23">
      <c r="A28" s="19" t="s">
        <v>29</v>
      </c>
      <c r="B28" s="21" t="s">
        <v>26</v>
      </c>
      <c r="C28" s="25">
        <v>32.7</v>
      </c>
      <c r="D28" s="25">
        <v>25.8</v>
      </c>
      <c r="E28" s="25">
        <v>25.5</v>
      </c>
      <c r="F28" s="25">
        <v>25</v>
      </c>
      <c r="G28" s="25">
        <v>25.5</v>
      </c>
      <c r="H28" s="25">
        <v>25</v>
      </c>
      <c r="I28" s="25">
        <v>24.5</v>
      </c>
      <c r="J28" s="25">
        <v>25.5</v>
      </c>
      <c r="K28" s="25">
        <v>30.3</v>
      </c>
      <c r="L28" s="25">
        <v>24.6</v>
      </c>
      <c r="M28" s="25">
        <v>25.5</v>
      </c>
      <c r="N28" s="25">
        <v>30.5</v>
      </c>
      <c r="O28" s="25">
        <v>24.6</v>
      </c>
      <c r="P28" s="25">
        <v>25.5</v>
      </c>
      <c r="Q28" s="25">
        <v>30.5</v>
      </c>
      <c r="R28" s="25">
        <v>24.6</v>
      </c>
      <c r="S28" s="25">
        <v>25.5</v>
      </c>
      <c r="T28" s="25">
        <v>30.5</v>
      </c>
      <c r="U28" s="25">
        <v>24.6</v>
      </c>
      <c r="V28" s="25">
        <v>25.5</v>
      </c>
      <c r="W28" s="25">
        <v>30.5</v>
      </c>
    </row>
    <row r="29" ht="22.5" spans="1:23">
      <c r="A29" s="19"/>
      <c r="B29" s="21" t="s">
        <v>27</v>
      </c>
      <c r="C29" s="25">
        <v>138</v>
      </c>
      <c r="D29" s="26">
        <f>D28/C28*100</f>
        <v>78.8990825688073</v>
      </c>
      <c r="E29" s="26">
        <f>E28/D28*100</f>
        <v>98.8372093023256</v>
      </c>
      <c r="F29" s="26">
        <f>F28/E28*100</f>
        <v>98.0392156862745</v>
      </c>
      <c r="G29" s="25">
        <f>G28/E28*100</f>
        <v>100</v>
      </c>
      <c r="H29" s="25">
        <f>H28/F28*100</f>
        <v>100</v>
      </c>
      <c r="I29" s="25">
        <f t="shared" ref="I29:W29" si="5">I28/F28*100</f>
        <v>98</v>
      </c>
      <c r="J29" s="25">
        <f t="shared" si="5"/>
        <v>100</v>
      </c>
      <c r="K29" s="25">
        <f t="shared" si="5"/>
        <v>121.2</v>
      </c>
      <c r="L29" s="26">
        <f t="shared" si="5"/>
        <v>100.408163265306</v>
      </c>
      <c r="M29" s="25">
        <f t="shared" si="5"/>
        <v>100</v>
      </c>
      <c r="N29" s="26">
        <f t="shared" si="5"/>
        <v>100.660066006601</v>
      </c>
      <c r="O29" s="25">
        <f t="shared" si="5"/>
        <v>100</v>
      </c>
      <c r="P29" s="25">
        <f t="shared" si="5"/>
        <v>100</v>
      </c>
      <c r="Q29" s="25">
        <f t="shared" si="5"/>
        <v>100</v>
      </c>
      <c r="R29" s="25">
        <f t="shared" si="5"/>
        <v>100</v>
      </c>
      <c r="S29" s="25">
        <f t="shared" si="5"/>
        <v>100</v>
      </c>
      <c r="T29" s="25">
        <f t="shared" si="5"/>
        <v>100</v>
      </c>
      <c r="U29" s="25">
        <f t="shared" si="5"/>
        <v>100</v>
      </c>
      <c r="V29" s="25">
        <f t="shared" si="5"/>
        <v>100</v>
      </c>
      <c r="W29" s="25">
        <f t="shared" si="5"/>
        <v>100</v>
      </c>
    </row>
    <row r="30" ht="15.75" spans="1:23">
      <c r="A30" s="19" t="s">
        <v>30</v>
      </c>
      <c r="B30" s="21" t="s">
        <v>26</v>
      </c>
      <c r="C30" s="25">
        <v>18.8</v>
      </c>
      <c r="D30" s="25">
        <v>15.3</v>
      </c>
      <c r="E30" s="25">
        <v>15.3</v>
      </c>
      <c r="F30" s="25">
        <v>15.2</v>
      </c>
      <c r="G30" s="25">
        <v>15.3</v>
      </c>
      <c r="H30" s="25">
        <v>15.2</v>
      </c>
      <c r="I30" s="25">
        <v>14.7</v>
      </c>
      <c r="J30" s="25">
        <v>15.3</v>
      </c>
      <c r="K30" s="25">
        <v>20.5</v>
      </c>
      <c r="L30" s="25">
        <v>14.8</v>
      </c>
      <c r="M30" s="25">
        <v>15.3</v>
      </c>
      <c r="N30" s="25">
        <v>20.7</v>
      </c>
      <c r="O30" s="25">
        <v>14.8</v>
      </c>
      <c r="P30" s="25">
        <v>15.3</v>
      </c>
      <c r="Q30" s="25">
        <v>20.7</v>
      </c>
      <c r="R30" s="25">
        <v>14.8</v>
      </c>
      <c r="S30" s="25">
        <v>15.3</v>
      </c>
      <c r="T30" s="25">
        <v>20.7</v>
      </c>
      <c r="U30" s="25">
        <v>14.8</v>
      </c>
      <c r="V30" s="25">
        <v>15.3</v>
      </c>
      <c r="W30" s="25">
        <v>20.7</v>
      </c>
    </row>
    <row r="31" ht="22.5" spans="1:23">
      <c r="A31" s="19"/>
      <c r="B31" s="21" t="s">
        <v>27</v>
      </c>
      <c r="C31" s="25">
        <v>114.6</v>
      </c>
      <c r="D31" s="26">
        <f>D30/C30*100</f>
        <v>81.3829787234042</v>
      </c>
      <c r="E31" s="26">
        <f>E30/D30*100</f>
        <v>100</v>
      </c>
      <c r="F31" s="26">
        <f>F30/E30*100</f>
        <v>99.3464052287582</v>
      </c>
      <c r="G31" s="26">
        <f>G30/E30*100</f>
        <v>100</v>
      </c>
      <c r="H31" s="26">
        <f t="shared" ref="H31:W31" si="6">H30/E30*100</f>
        <v>99.3464052287582</v>
      </c>
      <c r="I31" s="26">
        <f t="shared" si="6"/>
        <v>96.7105263157895</v>
      </c>
      <c r="J31" s="25">
        <f t="shared" si="6"/>
        <v>100</v>
      </c>
      <c r="K31" s="26">
        <f t="shared" si="6"/>
        <v>134.868421052632</v>
      </c>
      <c r="L31" s="26">
        <f t="shared" si="6"/>
        <v>100.680272108844</v>
      </c>
      <c r="M31" s="25">
        <f t="shared" si="6"/>
        <v>100</v>
      </c>
      <c r="N31" s="26">
        <f t="shared" si="6"/>
        <v>100.975609756098</v>
      </c>
      <c r="O31" s="25">
        <f t="shared" si="6"/>
        <v>100</v>
      </c>
      <c r="P31" s="25">
        <f t="shared" si="6"/>
        <v>100</v>
      </c>
      <c r="Q31" s="25">
        <f t="shared" si="6"/>
        <v>100</v>
      </c>
      <c r="R31" s="25">
        <f t="shared" si="6"/>
        <v>100</v>
      </c>
      <c r="S31" s="25">
        <f t="shared" si="6"/>
        <v>100</v>
      </c>
      <c r="T31" s="25">
        <f t="shared" si="6"/>
        <v>100</v>
      </c>
      <c r="U31" s="25">
        <f t="shared" si="6"/>
        <v>100</v>
      </c>
      <c r="V31" s="25">
        <f t="shared" si="6"/>
        <v>100</v>
      </c>
      <c r="W31" s="25">
        <f t="shared" si="6"/>
        <v>100</v>
      </c>
    </row>
    <row r="32" ht="15.75" spans="1:23">
      <c r="A32" s="27" t="s">
        <v>31</v>
      </c>
      <c r="B32" s="21" t="s">
        <v>26</v>
      </c>
      <c r="C32" s="25">
        <v>71.1</v>
      </c>
      <c r="D32" s="25">
        <v>74.7</v>
      </c>
      <c r="E32" s="25">
        <v>55.3</v>
      </c>
      <c r="F32" s="25">
        <v>50.3</v>
      </c>
      <c r="G32" s="25">
        <v>55.4</v>
      </c>
      <c r="H32" s="25">
        <v>76.7</v>
      </c>
      <c r="I32" s="25">
        <v>50.4</v>
      </c>
      <c r="J32" s="25">
        <v>55.4</v>
      </c>
      <c r="K32" s="25">
        <v>76.7</v>
      </c>
      <c r="L32" s="25">
        <v>50.4</v>
      </c>
      <c r="M32" s="25">
        <v>55.4</v>
      </c>
      <c r="N32" s="25">
        <v>76.7</v>
      </c>
      <c r="O32" s="25">
        <v>50.5</v>
      </c>
      <c r="P32" s="25">
        <v>55.4</v>
      </c>
      <c r="Q32" s="25">
        <v>76.7</v>
      </c>
      <c r="R32" s="25">
        <v>50.5</v>
      </c>
      <c r="S32" s="25">
        <v>55.4</v>
      </c>
      <c r="T32" s="25">
        <v>76.7</v>
      </c>
      <c r="U32" s="25">
        <v>50.5</v>
      </c>
      <c r="V32" s="25">
        <v>55.4</v>
      </c>
      <c r="W32" s="25">
        <v>76.7</v>
      </c>
    </row>
    <row r="33" ht="22.5" spans="1:23">
      <c r="A33" s="28"/>
      <c r="B33" s="21" t="s">
        <v>27</v>
      </c>
      <c r="C33" s="25">
        <v>91</v>
      </c>
      <c r="D33" s="26">
        <f>D32/C32*100</f>
        <v>105.063291139241</v>
      </c>
      <c r="E33" s="26">
        <f>E32/D32*100</f>
        <v>74.0294511378849</v>
      </c>
      <c r="F33" s="26">
        <f>F32/E32*100</f>
        <v>90.9584086799277</v>
      </c>
      <c r="G33" s="26">
        <f>G32/E32*100</f>
        <v>100.180831826401</v>
      </c>
      <c r="H33" s="26">
        <f>H32/F32*100</f>
        <v>152.485089463221</v>
      </c>
      <c r="I33" s="26">
        <f t="shared" ref="I33:W33" si="7">I32/F32*100</f>
        <v>100.198807157058</v>
      </c>
      <c r="J33" s="26">
        <f t="shared" si="7"/>
        <v>100</v>
      </c>
      <c r="K33" s="26">
        <f t="shared" si="7"/>
        <v>100</v>
      </c>
      <c r="L33" s="26">
        <f t="shared" si="7"/>
        <v>100</v>
      </c>
      <c r="M33" s="26">
        <f t="shared" si="7"/>
        <v>100</v>
      </c>
      <c r="N33" s="26">
        <f t="shared" si="7"/>
        <v>100</v>
      </c>
      <c r="O33" s="26">
        <f t="shared" si="7"/>
        <v>100.198412698413</v>
      </c>
      <c r="P33" s="26">
        <f t="shared" si="7"/>
        <v>100</v>
      </c>
      <c r="Q33" s="26">
        <f t="shared" si="7"/>
        <v>100</v>
      </c>
      <c r="R33" s="26">
        <f t="shared" si="7"/>
        <v>100</v>
      </c>
      <c r="S33" s="26">
        <f t="shared" si="7"/>
        <v>100</v>
      </c>
      <c r="T33" s="26">
        <f t="shared" si="7"/>
        <v>100</v>
      </c>
      <c r="U33" s="26">
        <f t="shared" si="7"/>
        <v>100</v>
      </c>
      <c r="V33" s="26">
        <f t="shared" si="7"/>
        <v>100</v>
      </c>
      <c r="W33" s="26">
        <f t="shared" si="7"/>
        <v>100</v>
      </c>
    </row>
    <row r="34" ht="15.75" spans="1:23">
      <c r="A34" s="29" t="s">
        <v>17</v>
      </c>
      <c r="B34" s="1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ht="15.75" spans="1:23">
      <c r="A35" s="29" t="s">
        <v>32</v>
      </c>
      <c r="B35" s="21" t="s">
        <v>26</v>
      </c>
      <c r="C35" s="25">
        <v>69.4</v>
      </c>
      <c r="D35" s="25">
        <v>73.4</v>
      </c>
      <c r="E35" s="25">
        <v>54</v>
      </c>
      <c r="F35" s="25">
        <v>49</v>
      </c>
      <c r="G35" s="25">
        <v>54.1</v>
      </c>
      <c r="H35" s="25">
        <v>73.5</v>
      </c>
      <c r="I35" s="25">
        <v>49.1</v>
      </c>
      <c r="J35" s="25">
        <v>54.1</v>
      </c>
      <c r="K35" s="25">
        <v>73.5</v>
      </c>
      <c r="L35" s="25">
        <v>49.1</v>
      </c>
      <c r="M35" s="25">
        <v>54.1</v>
      </c>
      <c r="N35" s="25">
        <v>73.5</v>
      </c>
      <c r="O35" s="25">
        <v>49.2</v>
      </c>
      <c r="P35" s="25">
        <v>54.1</v>
      </c>
      <c r="Q35" s="25">
        <v>73.5</v>
      </c>
      <c r="R35" s="25">
        <v>49.2</v>
      </c>
      <c r="S35" s="25">
        <v>54.1</v>
      </c>
      <c r="T35" s="25">
        <v>73.5</v>
      </c>
      <c r="U35" s="25">
        <v>49.2</v>
      </c>
      <c r="V35" s="25">
        <v>54.1</v>
      </c>
      <c r="W35" s="25">
        <v>73.5</v>
      </c>
    </row>
    <row r="36" ht="22.5" spans="1:23">
      <c r="A36" s="29"/>
      <c r="B36" s="21" t="s">
        <v>27</v>
      </c>
      <c r="C36" s="25">
        <v>90.7</v>
      </c>
      <c r="D36" s="26">
        <f>D35/C35*100</f>
        <v>105.763688760807</v>
      </c>
      <c r="E36" s="26">
        <f>E35/D35*100</f>
        <v>73.5694822888283</v>
      </c>
      <c r="F36" s="26">
        <f>F35/E35*100</f>
        <v>90.7407407407407</v>
      </c>
      <c r="G36" s="26">
        <f>G35/E35*100</f>
        <v>100.185185185185</v>
      </c>
      <c r="H36" s="26">
        <f>H35/F35*100</f>
        <v>150</v>
      </c>
      <c r="I36" s="26">
        <f t="shared" ref="I36:W36" si="8">I35/F35*100</f>
        <v>100.204081632653</v>
      </c>
      <c r="J36" s="25">
        <f t="shared" si="8"/>
        <v>100</v>
      </c>
      <c r="K36" s="25">
        <f t="shared" si="8"/>
        <v>100</v>
      </c>
      <c r="L36" s="25">
        <f t="shared" si="8"/>
        <v>100</v>
      </c>
      <c r="M36" s="25">
        <f t="shared" si="8"/>
        <v>100</v>
      </c>
      <c r="N36" s="25">
        <f t="shared" si="8"/>
        <v>100</v>
      </c>
      <c r="O36" s="26">
        <f t="shared" si="8"/>
        <v>100.20366598778</v>
      </c>
      <c r="P36" s="25">
        <f t="shared" si="8"/>
        <v>100</v>
      </c>
      <c r="Q36" s="25">
        <f t="shared" si="8"/>
        <v>100</v>
      </c>
      <c r="R36" s="25">
        <f t="shared" si="8"/>
        <v>100</v>
      </c>
      <c r="S36" s="25">
        <f t="shared" si="8"/>
        <v>100</v>
      </c>
      <c r="T36" s="25">
        <f t="shared" si="8"/>
        <v>100</v>
      </c>
      <c r="U36" s="25">
        <f t="shared" si="8"/>
        <v>100</v>
      </c>
      <c r="V36" s="25">
        <f t="shared" si="8"/>
        <v>100</v>
      </c>
      <c r="W36" s="25">
        <f t="shared" si="8"/>
        <v>100</v>
      </c>
    </row>
    <row r="37" ht="15.75" spans="1:23">
      <c r="A37" s="29" t="s">
        <v>33</v>
      </c>
      <c r="B37" s="21" t="s">
        <v>26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</row>
    <row r="38" ht="22.5" spans="1:23">
      <c r="A38" s="29"/>
      <c r="B38" s="21" t="s">
        <v>27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</row>
    <row r="39" ht="15.75" spans="1:23">
      <c r="A39" s="19" t="s">
        <v>34</v>
      </c>
      <c r="B39" s="21" t="s">
        <v>26</v>
      </c>
      <c r="C39" s="25">
        <v>15.4</v>
      </c>
      <c r="D39" s="25">
        <v>13.5</v>
      </c>
      <c r="E39" s="25">
        <v>14.5</v>
      </c>
      <c r="F39" s="25">
        <v>12</v>
      </c>
      <c r="G39" s="25">
        <v>14.5</v>
      </c>
      <c r="H39" s="25">
        <v>34.01</v>
      </c>
      <c r="I39" s="25">
        <v>12.1</v>
      </c>
      <c r="J39" s="25">
        <v>14.5</v>
      </c>
      <c r="K39" s="25">
        <v>34.02</v>
      </c>
      <c r="L39" s="25">
        <v>12.1</v>
      </c>
      <c r="M39" s="25">
        <v>14.5</v>
      </c>
      <c r="N39" s="25">
        <v>34.02</v>
      </c>
      <c r="O39" s="25">
        <v>12.2</v>
      </c>
      <c r="P39" s="25">
        <v>14.5</v>
      </c>
      <c r="Q39" s="25">
        <v>34.02</v>
      </c>
      <c r="R39" s="25">
        <v>12.2</v>
      </c>
      <c r="S39" s="25">
        <v>14.5</v>
      </c>
      <c r="T39" s="25">
        <v>34.02</v>
      </c>
      <c r="U39" s="25">
        <v>12.2</v>
      </c>
      <c r="V39" s="25">
        <v>14.5</v>
      </c>
      <c r="W39" s="25">
        <v>34.02</v>
      </c>
    </row>
    <row r="40" ht="22.5" spans="1:23">
      <c r="A40" s="19"/>
      <c r="B40" s="21" t="s">
        <v>27</v>
      </c>
      <c r="C40" s="25">
        <v>98.1</v>
      </c>
      <c r="D40" s="26">
        <f>D39/C39*100</f>
        <v>87.6623376623377</v>
      </c>
      <c r="E40" s="26">
        <f>E39/D39*100</f>
        <v>107.407407407407</v>
      </c>
      <c r="F40" s="26">
        <f>F39/E39*100</f>
        <v>82.7586206896552</v>
      </c>
      <c r="G40" s="25">
        <f>G39/E39*100</f>
        <v>100</v>
      </c>
      <c r="H40" s="26">
        <f>H39/F39*100</f>
        <v>283.416666666667</v>
      </c>
      <c r="I40" s="26">
        <f t="shared" ref="I40:W40" si="9">I39/F39*100</f>
        <v>100.833333333333</v>
      </c>
      <c r="J40" s="25">
        <f t="shared" si="9"/>
        <v>100</v>
      </c>
      <c r="K40" s="26">
        <f t="shared" si="9"/>
        <v>100.02940311673</v>
      </c>
      <c r="L40" s="25">
        <f t="shared" si="9"/>
        <v>100</v>
      </c>
      <c r="M40" s="25">
        <f t="shared" si="9"/>
        <v>100</v>
      </c>
      <c r="N40" s="25">
        <f t="shared" si="9"/>
        <v>100</v>
      </c>
      <c r="O40" s="26">
        <f t="shared" si="9"/>
        <v>100.826446280992</v>
      </c>
      <c r="P40" s="25">
        <f t="shared" si="9"/>
        <v>100</v>
      </c>
      <c r="Q40" s="25">
        <f t="shared" si="9"/>
        <v>100</v>
      </c>
      <c r="R40" s="25">
        <f t="shared" si="9"/>
        <v>100</v>
      </c>
      <c r="S40" s="25">
        <f t="shared" si="9"/>
        <v>100</v>
      </c>
      <c r="T40" s="25">
        <f t="shared" si="9"/>
        <v>100</v>
      </c>
      <c r="U40" s="25">
        <f t="shared" si="9"/>
        <v>100</v>
      </c>
      <c r="V40" s="25">
        <f t="shared" si="9"/>
        <v>100</v>
      </c>
      <c r="W40" s="25">
        <f t="shared" si="9"/>
        <v>100</v>
      </c>
    </row>
    <row r="41" ht="15.75" spans="1:23">
      <c r="A41" s="19" t="s">
        <v>35</v>
      </c>
      <c r="B41" s="21" t="s">
        <v>36</v>
      </c>
      <c r="C41" s="25">
        <v>55.8</v>
      </c>
      <c r="D41" s="25">
        <v>69.8</v>
      </c>
      <c r="E41" s="25">
        <v>70</v>
      </c>
      <c r="F41" s="25">
        <v>55.8</v>
      </c>
      <c r="G41" s="25">
        <v>70</v>
      </c>
      <c r="H41" s="25">
        <v>108.8</v>
      </c>
      <c r="I41" s="25">
        <v>55.8</v>
      </c>
      <c r="J41" s="25">
        <v>70</v>
      </c>
      <c r="K41" s="25">
        <v>108.9</v>
      </c>
      <c r="L41" s="25">
        <v>55.8</v>
      </c>
      <c r="M41" s="25">
        <v>70</v>
      </c>
      <c r="N41" s="25">
        <v>108.9</v>
      </c>
      <c r="O41" s="25">
        <v>56</v>
      </c>
      <c r="P41" s="25">
        <v>70</v>
      </c>
      <c r="Q41" s="25">
        <v>108.9</v>
      </c>
      <c r="R41" s="25">
        <v>56</v>
      </c>
      <c r="S41" s="25">
        <v>70</v>
      </c>
      <c r="T41" s="25">
        <v>108.9</v>
      </c>
      <c r="U41" s="25">
        <v>56</v>
      </c>
      <c r="V41" s="25">
        <v>70</v>
      </c>
      <c r="W41" s="25">
        <v>108.9</v>
      </c>
    </row>
    <row r="42" ht="22.5" spans="1:23">
      <c r="A42" s="19"/>
      <c r="B42" s="21" t="s">
        <v>27</v>
      </c>
      <c r="C42" s="25">
        <v>127.7</v>
      </c>
      <c r="D42" s="26">
        <f>D41/C41*100</f>
        <v>125.089605734767</v>
      </c>
      <c r="E42" s="26">
        <f>E41/D41*100</f>
        <v>100.286532951289</v>
      </c>
      <c r="F42" s="26">
        <f>F41/E41*100</f>
        <v>79.7142857142857</v>
      </c>
      <c r="G42" s="25">
        <f>G41/E41*100</f>
        <v>100</v>
      </c>
      <c r="H42" s="26">
        <f t="shared" ref="H42:W42" si="10">H41/E41*100</f>
        <v>155.428571428571</v>
      </c>
      <c r="I42" s="25">
        <f t="shared" si="10"/>
        <v>100</v>
      </c>
      <c r="J42" s="25">
        <f t="shared" si="10"/>
        <v>100</v>
      </c>
      <c r="K42" s="26">
        <f t="shared" si="10"/>
        <v>100.091911764706</v>
      </c>
      <c r="L42" s="25">
        <f t="shared" si="10"/>
        <v>100</v>
      </c>
      <c r="M42" s="25">
        <f t="shared" si="10"/>
        <v>100</v>
      </c>
      <c r="N42" s="25">
        <f t="shared" si="10"/>
        <v>100</v>
      </c>
      <c r="O42" s="26">
        <f t="shared" si="10"/>
        <v>100.358422939068</v>
      </c>
      <c r="P42" s="25">
        <f t="shared" si="10"/>
        <v>100</v>
      </c>
      <c r="Q42" s="25">
        <f t="shared" si="10"/>
        <v>100</v>
      </c>
      <c r="R42" s="25">
        <f t="shared" si="10"/>
        <v>100</v>
      </c>
      <c r="S42" s="25">
        <f t="shared" si="10"/>
        <v>100</v>
      </c>
      <c r="T42" s="25">
        <f t="shared" si="10"/>
        <v>100</v>
      </c>
      <c r="U42" s="25">
        <f t="shared" si="10"/>
        <v>100</v>
      </c>
      <c r="V42" s="25">
        <f t="shared" si="10"/>
        <v>100</v>
      </c>
      <c r="W42" s="25">
        <f t="shared" si="10"/>
        <v>100</v>
      </c>
    </row>
    <row r="43" ht="15.75" spans="1:23">
      <c r="A43" s="18" t="s">
        <v>37</v>
      </c>
      <c r="B43" s="1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ht="15.75" spans="1:23">
      <c r="A44" s="19" t="s">
        <v>38</v>
      </c>
      <c r="B44" s="21" t="s">
        <v>15</v>
      </c>
      <c r="C44" s="23">
        <v>2686.8</v>
      </c>
      <c r="D44" s="23">
        <v>2841.75</v>
      </c>
      <c r="E44" s="23">
        <v>3051.97</v>
      </c>
      <c r="F44" s="23">
        <v>3278.66</v>
      </c>
      <c r="G44" s="23">
        <v>3278.66</v>
      </c>
      <c r="H44" s="23">
        <v>3278.66</v>
      </c>
      <c r="I44" s="23">
        <v>3529.11</v>
      </c>
      <c r="J44" s="23">
        <v>3529.11</v>
      </c>
      <c r="K44" s="23">
        <v>3529.11</v>
      </c>
      <c r="L44" s="23">
        <v>3798.68</v>
      </c>
      <c r="M44" s="23">
        <v>3798.68</v>
      </c>
      <c r="N44" s="23">
        <v>3798.68</v>
      </c>
      <c r="O44" s="23">
        <v>4088.45</v>
      </c>
      <c r="P44" s="23">
        <v>4088.45</v>
      </c>
      <c r="Q44" s="23">
        <v>4088.45</v>
      </c>
      <c r="R44" s="23">
        <v>4401.17</v>
      </c>
      <c r="S44" s="23">
        <v>4401.17</v>
      </c>
      <c r="T44" s="23">
        <v>4401.17</v>
      </c>
      <c r="U44" s="23">
        <v>4737.36</v>
      </c>
      <c r="V44" s="23">
        <v>4737.36</v>
      </c>
      <c r="W44" s="23">
        <v>4737.36</v>
      </c>
    </row>
    <row r="45" ht="45" spans="1:23">
      <c r="A45" s="19"/>
      <c r="B45" s="21" t="s">
        <v>13</v>
      </c>
      <c r="C45" s="23">
        <v>116.9</v>
      </c>
      <c r="D45" s="23">
        <v>100.4</v>
      </c>
      <c r="E45" s="23">
        <v>102.8</v>
      </c>
      <c r="F45" s="23">
        <v>102.9</v>
      </c>
      <c r="G45" s="23">
        <v>102.9</v>
      </c>
      <c r="H45" s="23">
        <v>102.9</v>
      </c>
      <c r="I45" s="23">
        <v>103.3</v>
      </c>
      <c r="J45" s="23">
        <v>103.3</v>
      </c>
      <c r="K45" s="23">
        <v>103.3</v>
      </c>
      <c r="L45" s="23">
        <v>103.3</v>
      </c>
      <c r="M45" s="23">
        <v>103.3</v>
      </c>
      <c r="N45" s="23">
        <v>103.3</v>
      </c>
      <c r="O45" s="23">
        <v>103.3</v>
      </c>
      <c r="P45" s="23">
        <v>103.3</v>
      </c>
      <c r="Q45" s="23">
        <v>103.3</v>
      </c>
      <c r="R45" s="23">
        <v>103.3</v>
      </c>
      <c r="S45" s="23">
        <v>103.3</v>
      </c>
      <c r="T45" s="23">
        <v>103.3</v>
      </c>
      <c r="U45" s="23">
        <v>103.3</v>
      </c>
      <c r="V45" s="23">
        <v>103.3</v>
      </c>
      <c r="W45" s="23">
        <v>103.3</v>
      </c>
    </row>
    <row r="46" ht="16.5" spans="1:23">
      <c r="A46" s="30" t="s">
        <v>39</v>
      </c>
      <c r="B46" s="1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6.5" spans="1:23">
      <c r="A47" s="19" t="s">
        <v>40</v>
      </c>
      <c r="B47" s="21" t="s">
        <v>15</v>
      </c>
      <c r="C47" s="31">
        <v>175.2</v>
      </c>
      <c r="D47" s="31">
        <v>193.3</v>
      </c>
      <c r="E47" s="32">
        <v>211.8</v>
      </c>
      <c r="F47" s="33">
        <v>232.1</v>
      </c>
      <c r="G47" s="33">
        <v>232.1</v>
      </c>
      <c r="H47" s="32">
        <v>232.8</v>
      </c>
      <c r="I47" s="33">
        <v>255.6</v>
      </c>
      <c r="J47" s="33">
        <v>255.6</v>
      </c>
      <c r="K47" s="34">
        <v>255.6</v>
      </c>
      <c r="L47" s="34">
        <v>267.8</v>
      </c>
      <c r="M47" s="34">
        <v>267.8</v>
      </c>
      <c r="N47" s="34">
        <v>267.8</v>
      </c>
      <c r="O47" s="23">
        <v>280.9</v>
      </c>
      <c r="P47" s="23">
        <v>280.9</v>
      </c>
      <c r="Q47" s="23">
        <v>280.9</v>
      </c>
      <c r="R47" s="23">
        <v>294.6</v>
      </c>
      <c r="S47" s="23">
        <v>294.6</v>
      </c>
      <c r="T47" s="23">
        <v>294.6</v>
      </c>
      <c r="U47" s="23">
        <v>309.1</v>
      </c>
      <c r="V47" s="23">
        <v>309.1</v>
      </c>
      <c r="W47" s="23">
        <v>309.1</v>
      </c>
    </row>
    <row r="48" ht="45.75" spans="1:23">
      <c r="A48" s="19"/>
      <c r="B48" s="21" t="s">
        <v>13</v>
      </c>
      <c r="C48" s="31">
        <v>100</v>
      </c>
      <c r="D48" s="31">
        <v>104.6</v>
      </c>
      <c r="E48" s="34">
        <v>104.4</v>
      </c>
      <c r="F48" s="31">
        <v>104.6</v>
      </c>
      <c r="G48" s="31">
        <v>104.6</v>
      </c>
      <c r="H48" s="34">
        <v>104.6</v>
      </c>
      <c r="I48" s="34">
        <v>104.7</v>
      </c>
      <c r="J48" s="31">
        <v>104.7</v>
      </c>
      <c r="K48" s="34">
        <v>104.7</v>
      </c>
      <c r="L48" s="34">
        <v>104.8</v>
      </c>
      <c r="M48" s="34">
        <v>104.8</v>
      </c>
      <c r="N48" s="34">
        <v>104.8</v>
      </c>
      <c r="O48" s="23">
        <v>104.9</v>
      </c>
      <c r="P48" s="23">
        <v>104.9</v>
      </c>
      <c r="Q48" s="23">
        <v>104.9</v>
      </c>
      <c r="R48" s="23">
        <v>104.9</v>
      </c>
      <c r="S48" s="23">
        <v>104.9</v>
      </c>
      <c r="T48" s="23">
        <v>104.9</v>
      </c>
      <c r="U48" s="23">
        <v>104.9</v>
      </c>
      <c r="V48" s="23">
        <v>104.9</v>
      </c>
      <c r="W48" s="23">
        <v>104.9</v>
      </c>
    </row>
    <row r="49" ht="15.75" spans="1:23">
      <c r="A49" s="19" t="s">
        <v>41</v>
      </c>
      <c r="B49" s="21" t="s">
        <v>42</v>
      </c>
      <c r="C49" s="23">
        <v>49187</v>
      </c>
      <c r="D49" s="23">
        <v>47089</v>
      </c>
      <c r="E49" s="23">
        <v>49000</v>
      </c>
      <c r="F49" s="23">
        <v>49900</v>
      </c>
      <c r="G49" s="23">
        <v>49900</v>
      </c>
      <c r="H49" s="23">
        <v>49900</v>
      </c>
      <c r="I49" s="23">
        <v>51200</v>
      </c>
      <c r="J49" s="23">
        <v>51200</v>
      </c>
      <c r="K49" s="23">
        <v>51200</v>
      </c>
      <c r="L49" s="23">
        <v>52500</v>
      </c>
      <c r="M49" s="23">
        <v>52500</v>
      </c>
      <c r="N49" s="23">
        <v>52500</v>
      </c>
      <c r="O49" s="23">
        <v>54000</v>
      </c>
      <c r="P49" s="23">
        <v>54000</v>
      </c>
      <c r="Q49" s="23">
        <v>54000</v>
      </c>
      <c r="R49" s="23">
        <v>56400</v>
      </c>
      <c r="S49" s="23">
        <v>56400</v>
      </c>
      <c r="T49" s="23">
        <v>56400</v>
      </c>
      <c r="U49" s="23">
        <v>57000</v>
      </c>
      <c r="V49" s="23">
        <v>57000</v>
      </c>
      <c r="W49" s="23">
        <v>57000</v>
      </c>
    </row>
    <row r="50" ht="22.5" spans="1:23">
      <c r="A50" s="19"/>
      <c r="B50" s="21" t="s">
        <v>27</v>
      </c>
      <c r="C50" s="23">
        <v>108.5</v>
      </c>
      <c r="D50" s="23">
        <v>95.7</v>
      </c>
      <c r="E50" s="23">
        <v>104</v>
      </c>
      <c r="F50" s="23">
        <v>101.8</v>
      </c>
      <c r="G50" s="23">
        <v>101.8</v>
      </c>
      <c r="H50" s="23">
        <v>101.8</v>
      </c>
      <c r="I50" s="23">
        <v>102.6</v>
      </c>
      <c r="J50" s="23">
        <v>102.6</v>
      </c>
      <c r="K50" s="23">
        <v>102.6</v>
      </c>
      <c r="L50" s="23">
        <v>102.5</v>
      </c>
      <c r="M50" s="23">
        <v>102.5</v>
      </c>
      <c r="N50" s="23">
        <v>102.5</v>
      </c>
      <c r="O50" s="23">
        <v>102.8</v>
      </c>
      <c r="P50" s="23">
        <v>102.8</v>
      </c>
      <c r="Q50" s="23">
        <v>102.8</v>
      </c>
      <c r="R50" s="23">
        <v>104</v>
      </c>
      <c r="S50" s="23">
        <v>104</v>
      </c>
      <c r="T50" s="23">
        <v>104</v>
      </c>
      <c r="U50" s="23">
        <v>101</v>
      </c>
      <c r="V50" s="23">
        <v>101</v>
      </c>
      <c r="W50" s="23">
        <v>101</v>
      </c>
    </row>
    <row r="51" ht="15.75" spans="1:23">
      <c r="A51" s="29" t="s">
        <v>17</v>
      </c>
      <c r="B51" s="1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5.75" spans="1:23">
      <c r="A52" s="19" t="s">
        <v>43</v>
      </c>
      <c r="B52" s="21" t="s">
        <v>42</v>
      </c>
      <c r="C52" s="23">
        <v>44594</v>
      </c>
      <c r="D52" s="23">
        <v>46348.5</v>
      </c>
      <c r="E52" s="23">
        <v>48000</v>
      </c>
      <c r="F52" s="23">
        <v>48900</v>
      </c>
      <c r="G52" s="23">
        <v>48900</v>
      </c>
      <c r="H52" s="23">
        <v>48900</v>
      </c>
      <c r="I52" s="23">
        <v>50200</v>
      </c>
      <c r="J52" s="23">
        <v>50200</v>
      </c>
      <c r="K52" s="23">
        <v>50200</v>
      </c>
      <c r="L52" s="23">
        <v>51400</v>
      </c>
      <c r="M52" s="23">
        <v>51400</v>
      </c>
      <c r="N52" s="23">
        <v>51400</v>
      </c>
      <c r="O52" s="23">
        <v>52900</v>
      </c>
      <c r="P52" s="23">
        <v>52900</v>
      </c>
      <c r="Q52" s="23">
        <v>52900</v>
      </c>
      <c r="R52" s="23">
        <v>54300</v>
      </c>
      <c r="S52" s="23">
        <v>54300</v>
      </c>
      <c r="T52" s="23">
        <v>54300</v>
      </c>
      <c r="U52" s="23">
        <v>55600</v>
      </c>
      <c r="V52" s="23">
        <v>55600</v>
      </c>
      <c r="W52" s="23">
        <v>55600</v>
      </c>
    </row>
    <row r="53" ht="22.5" spans="1:23">
      <c r="A53" s="19"/>
      <c r="B53" s="21" t="s">
        <v>27</v>
      </c>
      <c r="C53" s="23">
        <v>101.2</v>
      </c>
      <c r="D53" s="23">
        <v>103.9</v>
      </c>
      <c r="E53" s="23">
        <v>103.7</v>
      </c>
      <c r="F53" s="23">
        <v>102</v>
      </c>
      <c r="G53" s="23">
        <v>102</v>
      </c>
      <c r="H53" s="23">
        <v>102</v>
      </c>
      <c r="I53" s="23">
        <v>102.6</v>
      </c>
      <c r="J53" s="23">
        <v>102.6</v>
      </c>
      <c r="K53" s="23">
        <v>102.6</v>
      </c>
      <c r="L53" s="23">
        <v>102.4</v>
      </c>
      <c r="M53" s="23">
        <v>102.4</v>
      </c>
      <c r="N53" s="23">
        <v>102.4</v>
      </c>
      <c r="O53" s="23">
        <v>102.9</v>
      </c>
      <c r="P53" s="23">
        <v>102.9</v>
      </c>
      <c r="Q53" s="23">
        <v>102.9</v>
      </c>
      <c r="R53" s="23">
        <v>102.6</v>
      </c>
      <c r="S53" s="23">
        <v>102.6</v>
      </c>
      <c r="T53" s="23">
        <v>102.6</v>
      </c>
      <c r="U53" s="23">
        <v>102.3</v>
      </c>
      <c r="V53" s="23">
        <v>102.3</v>
      </c>
      <c r="W53" s="23">
        <v>102.3</v>
      </c>
    </row>
    <row r="54" ht="16.5" spans="1:23">
      <c r="A54" s="18" t="s">
        <v>44</v>
      </c>
      <c r="B54" s="1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6.5" spans="1:24">
      <c r="A55" s="19" t="s">
        <v>45</v>
      </c>
      <c r="B55" s="21" t="s">
        <v>15</v>
      </c>
      <c r="C55" s="35">
        <v>9244</v>
      </c>
      <c r="D55" s="36">
        <v>9805.6</v>
      </c>
      <c r="E55" s="36">
        <v>10660</v>
      </c>
      <c r="F55" s="36">
        <v>11122.98512</v>
      </c>
      <c r="G55" s="36">
        <v>11112.15456</v>
      </c>
      <c r="H55" s="36">
        <v>11122.98512</v>
      </c>
      <c r="I55" s="36">
        <v>11628.8139913171</v>
      </c>
      <c r="J55" s="36">
        <v>11583.487707817</v>
      </c>
      <c r="K55" s="36">
        <v>11606.0786097318</v>
      </c>
      <c r="L55" s="36">
        <v>12565.6312464576</v>
      </c>
      <c r="M55" s="36">
        <v>12063.0440989206</v>
      </c>
      <c r="N55" s="36">
        <v>12098.3620400422</v>
      </c>
      <c r="O55" s="36">
        <v>13577.9184996723</v>
      </c>
      <c r="P55" s="35">
        <v>12562.5</v>
      </c>
      <c r="Q55" s="36">
        <v>12636.110035998</v>
      </c>
      <c r="R55" s="36">
        <v>14671.7556140059</v>
      </c>
      <c r="S55" s="36">
        <v>13095.3031787656</v>
      </c>
      <c r="T55" s="36">
        <v>13184.9215670815</v>
      </c>
      <c r="U55" s="36">
        <v>15853.7122462702</v>
      </c>
      <c r="V55" s="36">
        <v>13650.7535583961</v>
      </c>
      <c r="W55" s="36">
        <v>13757.569080583</v>
      </c>
      <c r="X55" s="54"/>
    </row>
    <row r="56" ht="45.75" spans="1:24">
      <c r="A56" s="19"/>
      <c r="B56" s="21" t="s">
        <v>13</v>
      </c>
      <c r="C56" s="37">
        <v>102.5</v>
      </c>
      <c r="D56" s="38">
        <v>103.3</v>
      </c>
      <c r="E56" s="38">
        <v>105.9</v>
      </c>
      <c r="F56" s="38">
        <v>102.6</v>
      </c>
      <c r="G56" s="38">
        <v>102.6</v>
      </c>
      <c r="H56" s="38">
        <v>102.6</v>
      </c>
      <c r="I56" s="38">
        <v>102.8</v>
      </c>
      <c r="J56" s="38">
        <v>102.6</v>
      </c>
      <c r="K56" s="38">
        <v>102.7</v>
      </c>
      <c r="L56" s="42">
        <v>106.249754178958</v>
      </c>
      <c r="M56" s="38">
        <v>102.5</v>
      </c>
      <c r="N56" s="38">
        <v>102.6</v>
      </c>
      <c r="O56" s="42">
        <v>106.249754178958</v>
      </c>
      <c r="P56" s="35">
        <v>102.5</v>
      </c>
      <c r="Q56" s="36">
        <v>102.8</v>
      </c>
      <c r="R56" s="36">
        <v>106.249754178958</v>
      </c>
      <c r="S56" s="36">
        <v>102.6</v>
      </c>
      <c r="T56" s="36">
        <v>102.7</v>
      </c>
      <c r="U56" s="36">
        <v>106.249754178958</v>
      </c>
      <c r="V56" s="36">
        <v>102.6</v>
      </c>
      <c r="W56" s="36">
        <v>102.7</v>
      </c>
      <c r="X56" s="54"/>
    </row>
    <row r="57" ht="16.5" spans="1:23">
      <c r="A57" s="19" t="s">
        <v>46</v>
      </c>
      <c r="B57" s="21" t="s">
        <v>15</v>
      </c>
      <c r="C57" s="39">
        <v>153</v>
      </c>
      <c r="D57" s="40">
        <v>164.5</v>
      </c>
      <c r="E57" s="40">
        <v>181.6</v>
      </c>
      <c r="F57" s="40">
        <v>191.3486512</v>
      </c>
      <c r="G57" s="40">
        <v>191.6</v>
      </c>
      <c r="H57" s="40">
        <v>192.085584</v>
      </c>
      <c r="I57" s="40">
        <v>201.028788115557</v>
      </c>
      <c r="J57" s="40">
        <v>201.75</v>
      </c>
      <c r="K57" s="40">
        <v>202.579027368336</v>
      </c>
      <c r="L57" s="40">
        <v>210.781096684619</v>
      </c>
      <c r="M57" s="40">
        <v>202.5</v>
      </c>
      <c r="N57" s="40">
        <v>212.604663432795</v>
      </c>
      <c r="O57" s="40">
        <v>220.994494724472</v>
      </c>
      <c r="P57" s="40">
        <v>223.2</v>
      </c>
      <c r="Q57" s="40">
        <v>223.111160690317</v>
      </c>
      <c r="R57" s="40">
        <v>231.016595060227</v>
      </c>
      <c r="S57" s="55">
        <v>233.9</v>
      </c>
      <c r="T57" s="39">
        <v>233.4</v>
      </c>
      <c r="U57" s="40">
        <v>233.0989786481</v>
      </c>
      <c r="V57" s="40">
        <v>244.8</v>
      </c>
      <c r="W57" s="40">
        <v>235.782356926167</v>
      </c>
    </row>
    <row r="58" ht="45.75" spans="1:23">
      <c r="A58" s="19"/>
      <c r="B58" s="21" t="s">
        <v>13</v>
      </c>
      <c r="C58" s="41">
        <v>233.9</v>
      </c>
      <c r="D58" s="38">
        <v>104.9</v>
      </c>
      <c r="E58" s="38">
        <v>108</v>
      </c>
      <c r="F58" s="42">
        <v>103.302156862745</v>
      </c>
      <c r="G58" s="42">
        <v>103.3</v>
      </c>
      <c r="H58" s="42">
        <v>103.7</v>
      </c>
      <c r="I58" s="42">
        <v>100.921739120501</v>
      </c>
      <c r="J58" s="42">
        <v>103.3</v>
      </c>
      <c r="K58" s="42">
        <v>101.7</v>
      </c>
      <c r="L58" s="42">
        <v>100.336378507243</v>
      </c>
      <c r="M58" s="42">
        <v>103.3</v>
      </c>
      <c r="N58" s="42">
        <v>101.20443587271</v>
      </c>
      <c r="O58" s="42">
        <v>100.431122955595</v>
      </c>
      <c r="P58" s="42">
        <v>103.3</v>
      </c>
      <c r="Q58" s="42">
        <v>101.393043478261</v>
      </c>
      <c r="R58" s="42">
        <v>99.7526701248309</v>
      </c>
      <c r="S58" s="56">
        <v>103.3</v>
      </c>
      <c r="T58" s="57">
        <v>100.8</v>
      </c>
      <c r="U58" s="42">
        <v>96.1975111376198</v>
      </c>
      <c r="V58" s="42">
        <v>103.3</v>
      </c>
      <c r="W58" s="42">
        <v>97.3049132947977</v>
      </c>
    </row>
    <row r="59" ht="16.5" spans="1:23">
      <c r="A59" s="19" t="s">
        <v>47</v>
      </c>
      <c r="B59" s="21" t="s">
        <v>15</v>
      </c>
      <c r="C59" s="43">
        <v>521.7</v>
      </c>
      <c r="D59" s="44">
        <v>491.6</v>
      </c>
      <c r="E59" s="44">
        <v>526</v>
      </c>
      <c r="F59" s="44">
        <v>563.400704</v>
      </c>
      <c r="G59" s="44">
        <v>563.400704</v>
      </c>
      <c r="H59" s="44">
        <v>576.055212</v>
      </c>
      <c r="I59" s="52">
        <v>627</v>
      </c>
      <c r="J59" s="52">
        <v>625</v>
      </c>
      <c r="K59" s="52">
        <v>624</v>
      </c>
      <c r="L59" s="52">
        <v>686</v>
      </c>
      <c r="M59" s="52">
        <v>684</v>
      </c>
      <c r="N59" s="52">
        <v>684</v>
      </c>
      <c r="O59" s="52">
        <v>715</v>
      </c>
      <c r="P59" s="52">
        <v>749</v>
      </c>
      <c r="Q59" s="52">
        <v>748</v>
      </c>
      <c r="R59" s="44">
        <v>779.30424</v>
      </c>
      <c r="S59" s="43">
        <v>819.5</v>
      </c>
      <c r="T59" s="44">
        <v>818.398768</v>
      </c>
      <c r="U59" s="44">
        <v>849.39174612864</v>
      </c>
      <c r="V59" s="44">
        <v>896.620276270544</v>
      </c>
      <c r="W59" s="44">
        <v>895.423186449088</v>
      </c>
    </row>
    <row r="60" ht="45.75" spans="1:23">
      <c r="A60" s="19"/>
      <c r="B60" s="21" t="s">
        <v>13</v>
      </c>
      <c r="C60" s="45">
        <v>819.492884</v>
      </c>
      <c r="D60" s="46">
        <v>92.1</v>
      </c>
      <c r="E60" s="46">
        <v>102.2</v>
      </c>
      <c r="F60" s="47">
        <v>104.6</v>
      </c>
      <c r="G60" s="47">
        <v>104.6</v>
      </c>
      <c r="H60" s="47">
        <v>104.6</v>
      </c>
      <c r="I60" s="47">
        <v>103.9</v>
      </c>
      <c r="J60" s="47">
        <v>104.5</v>
      </c>
      <c r="K60" s="47">
        <v>104.5</v>
      </c>
      <c r="L60" s="47">
        <v>104.3</v>
      </c>
      <c r="M60" s="47">
        <v>104.5</v>
      </c>
      <c r="N60" s="47">
        <v>104.5</v>
      </c>
      <c r="O60" s="46">
        <v>104.5</v>
      </c>
      <c r="P60" s="46">
        <v>104.5</v>
      </c>
      <c r="Q60" s="46">
        <v>104.5</v>
      </c>
      <c r="R60" s="46">
        <v>104.5</v>
      </c>
      <c r="S60" s="45">
        <v>104.5</v>
      </c>
      <c r="T60" s="46">
        <v>104.5</v>
      </c>
      <c r="U60" s="46">
        <v>104.5</v>
      </c>
      <c r="V60" s="46">
        <v>104.5</v>
      </c>
      <c r="W60" s="46">
        <v>104.5</v>
      </c>
    </row>
    <row r="61" ht="27.75" customHeight="1" spans="1:23">
      <c r="A61" s="18" t="s">
        <v>48</v>
      </c>
      <c r="B61" s="1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38.25" spans="1:23">
      <c r="A62" s="19" t="s">
        <v>49</v>
      </c>
      <c r="B62" s="21" t="s">
        <v>50</v>
      </c>
      <c r="C62" s="23">
        <v>372</v>
      </c>
      <c r="D62" s="23">
        <v>395</v>
      </c>
      <c r="E62" s="23">
        <v>407</v>
      </c>
      <c r="F62" s="23">
        <v>410</v>
      </c>
      <c r="G62" s="23">
        <v>410</v>
      </c>
      <c r="H62" s="23">
        <v>410</v>
      </c>
      <c r="I62" s="23">
        <v>415</v>
      </c>
      <c r="J62" s="23">
        <v>415</v>
      </c>
      <c r="K62" s="23">
        <v>415</v>
      </c>
      <c r="L62" s="23">
        <v>420</v>
      </c>
      <c r="M62" s="23">
        <v>420</v>
      </c>
      <c r="N62" s="23">
        <v>420</v>
      </c>
      <c r="O62" s="23">
        <v>425</v>
      </c>
      <c r="P62" s="23">
        <v>425</v>
      </c>
      <c r="Q62" s="23">
        <v>425</v>
      </c>
      <c r="R62" s="23">
        <v>430</v>
      </c>
      <c r="S62" s="23">
        <v>430</v>
      </c>
      <c r="T62" s="23">
        <v>430</v>
      </c>
      <c r="U62" s="23">
        <v>435</v>
      </c>
      <c r="V62" s="23">
        <v>435</v>
      </c>
      <c r="W62" s="23">
        <v>435</v>
      </c>
    </row>
    <row r="63" ht="38.25" spans="1:23">
      <c r="A63" s="19" t="s">
        <v>51</v>
      </c>
      <c r="B63" s="21" t="s">
        <v>52</v>
      </c>
      <c r="C63" s="23">
        <f t="shared" ref="C63:W63" si="11">SUM(C65+C66)</f>
        <v>3442</v>
      </c>
      <c r="D63" s="23">
        <f t="shared" si="11"/>
        <v>3540</v>
      </c>
      <c r="E63" s="23">
        <f t="shared" si="11"/>
        <v>3604</v>
      </c>
      <c r="F63" s="23">
        <f t="shared" si="11"/>
        <v>3665</v>
      </c>
      <c r="G63" s="23">
        <f t="shared" si="11"/>
        <v>3665</v>
      </c>
      <c r="H63" s="23">
        <f t="shared" si="11"/>
        <v>3665</v>
      </c>
      <c r="I63" s="23">
        <f t="shared" si="11"/>
        <v>3680</v>
      </c>
      <c r="J63" s="23">
        <f t="shared" si="11"/>
        <v>3680</v>
      </c>
      <c r="K63" s="23">
        <f t="shared" si="11"/>
        <v>3680</v>
      </c>
      <c r="L63" s="23">
        <f t="shared" si="11"/>
        <v>3695</v>
      </c>
      <c r="M63" s="23">
        <f t="shared" si="11"/>
        <v>3695</v>
      </c>
      <c r="N63" s="23">
        <f t="shared" si="11"/>
        <v>3695</v>
      </c>
      <c r="O63" s="23">
        <f t="shared" si="11"/>
        <v>3710</v>
      </c>
      <c r="P63" s="23">
        <f t="shared" si="11"/>
        <v>3710</v>
      </c>
      <c r="Q63" s="23">
        <f t="shared" si="11"/>
        <v>3710</v>
      </c>
      <c r="R63" s="23">
        <f t="shared" si="11"/>
        <v>3725</v>
      </c>
      <c r="S63" s="23">
        <f t="shared" si="11"/>
        <v>3725</v>
      </c>
      <c r="T63" s="23">
        <f t="shared" si="11"/>
        <v>3725</v>
      </c>
      <c r="U63" s="23">
        <f t="shared" si="11"/>
        <v>3740</v>
      </c>
      <c r="V63" s="23">
        <f t="shared" si="11"/>
        <v>3740</v>
      </c>
      <c r="W63" s="23">
        <f t="shared" si="11"/>
        <v>3740</v>
      </c>
    </row>
    <row r="64" ht="15.75" spans="1:23">
      <c r="A64" s="19" t="s">
        <v>17</v>
      </c>
      <c r="B64" s="21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5.75" spans="1:23">
      <c r="A65" s="19" t="s">
        <v>53</v>
      </c>
      <c r="B65" s="21" t="s">
        <v>52</v>
      </c>
      <c r="C65" s="23">
        <v>2524</v>
      </c>
      <c r="D65" s="23">
        <v>2620</v>
      </c>
      <c r="E65" s="23">
        <v>2637</v>
      </c>
      <c r="F65" s="23">
        <v>2650</v>
      </c>
      <c r="G65" s="23">
        <v>2650</v>
      </c>
      <c r="H65" s="23">
        <v>2650</v>
      </c>
      <c r="I65" s="23">
        <v>2660</v>
      </c>
      <c r="J65" s="23">
        <v>2660</v>
      </c>
      <c r="K65" s="23">
        <v>2660</v>
      </c>
      <c r="L65" s="23">
        <v>2670</v>
      </c>
      <c r="M65" s="23">
        <v>2670</v>
      </c>
      <c r="N65" s="23">
        <v>2670</v>
      </c>
      <c r="O65" s="23">
        <v>2680</v>
      </c>
      <c r="P65" s="23">
        <v>2680</v>
      </c>
      <c r="Q65" s="23">
        <v>2680</v>
      </c>
      <c r="R65" s="23">
        <v>2690</v>
      </c>
      <c r="S65" s="23">
        <v>2690</v>
      </c>
      <c r="T65" s="23">
        <v>2690</v>
      </c>
      <c r="U65" s="23">
        <v>2700</v>
      </c>
      <c r="V65" s="23">
        <v>2700</v>
      </c>
      <c r="W65" s="23">
        <v>2700</v>
      </c>
    </row>
    <row r="66" ht="15.75" spans="1:23">
      <c r="A66" s="19" t="s">
        <v>54</v>
      </c>
      <c r="B66" s="21" t="s">
        <v>52</v>
      </c>
      <c r="C66" s="23">
        <v>918</v>
      </c>
      <c r="D66" s="23">
        <v>920</v>
      </c>
      <c r="E66" s="23">
        <v>967</v>
      </c>
      <c r="F66" s="23">
        <v>1015</v>
      </c>
      <c r="G66" s="23">
        <v>1015</v>
      </c>
      <c r="H66" s="23">
        <v>1015</v>
      </c>
      <c r="I66" s="23">
        <v>1020</v>
      </c>
      <c r="J66" s="23">
        <v>1020</v>
      </c>
      <c r="K66" s="23">
        <v>1020</v>
      </c>
      <c r="L66" s="23">
        <v>1025</v>
      </c>
      <c r="M66" s="23">
        <v>1025</v>
      </c>
      <c r="N66" s="23">
        <v>1025</v>
      </c>
      <c r="O66" s="23">
        <v>1030</v>
      </c>
      <c r="P66" s="23">
        <v>1030</v>
      </c>
      <c r="Q66" s="23">
        <v>1030</v>
      </c>
      <c r="R66" s="23">
        <v>1035</v>
      </c>
      <c r="S66" s="23">
        <v>1035</v>
      </c>
      <c r="T66" s="23">
        <v>1035</v>
      </c>
      <c r="U66" s="23">
        <v>1040</v>
      </c>
      <c r="V66" s="23">
        <v>1040</v>
      </c>
      <c r="W66" s="23">
        <v>1040</v>
      </c>
    </row>
    <row r="67" ht="15.75" spans="1:23">
      <c r="A67" s="19" t="s">
        <v>55</v>
      </c>
      <c r="B67" s="21" t="s">
        <v>15</v>
      </c>
      <c r="C67" s="23">
        <v>7653</v>
      </c>
      <c r="D67" s="23">
        <v>7966</v>
      </c>
      <c r="E67" s="23">
        <v>8285</v>
      </c>
      <c r="F67" s="23">
        <v>8595</v>
      </c>
      <c r="G67" s="23">
        <v>8595</v>
      </c>
      <c r="H67" s="23">
        <v>8595</v>
      </c>
      <c r="I67" s="23">
        <v>8895</v>
      </c>
      <c r="J67" s="23">
        <v>8895</v>
      </c>
      <c r="K67" s="23">
        <v>8895</v>
      </c>
      <c r="L67" s="23">
        <v>9205</v>
      </c>
      <c r="M67" s="23">
        <v>9205</v>
      </c>
      <c r="N67" s="23">
        <v>9205</v>
      </c>
      <c r="O67" s="23">
        <v>9520</v>
      </c>
      <c r="P67" s="23">
        <v>9520</v>
      </c>
      <c r="Q67" s="23">
        <v>9520</v>
      </c>
      <c r="R67" s="23">
        <v>9820</v>
      </c>
      <c r="S67" s="23">
        <v>9820</v>
      </c>
      <c r="T67" s="23">
        <v>9820</v>
      </c>
      <c r="U67" s="23">
        <v>10120</v>
      </c>
      <c r="V67" s="23">
        <v>10120</v>
      </c>
      <c r="W67" s="23">
        <v>10120</v>
      </c>
    </row>
    <row r="68" ht="45" spans="1:23">
      <c r="A68" s="19"/>
      <c r="B68" s="21" t="s">
        <v>16</v>
      </c>
      <c r="C68" s="22">
        <v>107</v>
      </c>
      <c r="D68" s="22">
        <v>104</v>
      </c>
      <c r="E68" s="23">
        <v>104.1</v>
      </c>
      <c r="F68" s="23">
        <v>103.8</v>
      </c>
      <c r="G68" s="23">
        <v>103.8</v>
      </c>
      <c r="H68" s="23">
        <v>103.8</v>
      </c>
      <c r="I68" s="23">
        <v>103.5</v>
      </c>
      <c r="J68" s="23">
        <v>103.5</v>
      </c>
      <c r="K68" s="23">
        <v>103.5</v>
      </c>
      <c r="L68" s="23">
        <v>103.5</v>
      </c>
      <c r="M68" s="23">
        <v>103.5</v>
      </c>
      <c r="N68" s="23">
        <v>103.5</v>
      </c>
      <c r="O68" s="23">
        <v>103.4</v>
      </c>
      <c r="P68" s="23">
        <v>103.4</v>
      </c>
      <c r="Q68" s="23">
        <v>103.4</v>
      </c>
      <c r="R68" s="23">
        <v>103.2</v>
      </c>
      <c r="S68" s="23">
        <v>103.2</v>
      </c>
      <c r="T68" s="23">
        <v>103.2</v>
      </c>
      <c r="U68" s="23">
        <v>103.1</v>
      </c>
      <c r="V68" s="23">
        <v>103.1</v>
      </c>
      <c r="W68" s="23">
        <v>103.1</v>
      </c>
    </row>
    <row r="69" ht="38.25" spans="1:23">
      <c r="A69" s="19" t="s">
        <v>56</v>
      </c>
      <c r="B69" s="21" t="s">
        <v>52</v>
      </c>
      <c r="C69" s="23">
        <v>1356</v>
      </c>
      <c r="D69" s="23">
        <v>1549</v>
      </c>
      <c r="E69" s="23">
        <v>1717</v>
      </c>
      <c r="F69" s="23">
        <v>1730</v>
      </c>
      <c r="G69" s="23">
        <v>1730</v>
      </c>
      <c r="H69" s="23">
        <v>1730</v>
      </c>
      <c r="I69" s="23">
        <v>1735</v>
      </c>
      <c r="J69" s="23">
        <v>1735</v>
      </c>
      <c r="K69" s="23">
        <v>1735</v>
      </c>
      <c r="L69" s="23">
        <v>1740</v>
      </c>
      <c r="M69" s="23">
        <v>1740</v>
      </c>
      <c r="N69" s="23">
        <v>1740</v>
      </c>
      <c r="O69" s="23">
        <v>1745</v>
      </c>
      <c r="P69" s="23">
        <v>1745</v>
      </c>
      <c r="Q69" s="23">
        <v>1745</v>
      </c>
      <c r="R69" s="23">
        <v>1750</v>
      </c>
      <c r="S69" s="23">
        <v>1750</v>
      </c>
      <c r="T69" s="23">
        <v>1750</v>
      </c>
      <c r="U69" s="23">
        <v>1755</v>
      </c>
      <c r="V69" s="23">
        <v>1755</v>
      </c>
      <c r="W69" s="23">
        <v>1755</v>
      </c>
    </row>
    <row r="70" ht="56.25" customHeight="1" spans="1:23">
      <c r="A70" s="19" t="s">
        <v>57</v>
      </c>
      <c r="B70" s="21" t="s">
        <v>52</v>
      </c>
      <c r="C70" s="23">
        <v>1259</v>
      </c>
      <c r="D70" s="23">
        <v>1265</v>
      </c>
      <c r="E70" s="23">
        <v>1433</v>
      </c>
      <c r="F70" s="23">
        <v>1461</v>
      </c>
      <c r="G70" s="23">
        <v>1461</v>
      </c>
      <c r="H70" s="23">
        <v>1461</v>
      </c>
      <c r="I70" s="23">
        <v>1540</v>
      </c>
      <c r="J70" s="23">
        <v>1540</v>
      </c>
      <c r="K70" s="23">
        <v>1540</v>
      </c>
      <c r="L70" s="23">
        <v>1616</v>
      </c>
      <c r="M70" s="23">
        <v>1616</v>
      </c>
      <c r="N70" s="23">
        <v>1616</v>
      </c>
      <c r="O70" s="23">
        <v>1693</v>
      </c>
      <c r="P70" s="23">
        <v>1693</v>
      </c>
      <c r="Q70" s="23">
        <v>1693</v>
      </c>
      <c r="R70" s="23">
        <v>1769</v>
      </c>
      <c r="S70" s="23">
        <v>1769</v>
      </c>
      <c r="T70" s="23">
        <v>1769</v>
      </c>
      <c r="U70" s="23">
        <v>1845</v>
      </c>
      <c r="V70" s="23">
        <v>1845</v>
      </c>
      <c r="W70" s="23">
        <v>1845</v>
      </c>
    </row>
    <row r="71" ht="30" customHeight="1" spans="1:23">
      <c r="A71" s="19" t="s">
        <v>58</v>
      </c>
      <c r="B71" s="21" t="s">
        <v>15</v>
      </c>
      <c r="C71" s="58">
        <v>6227.1</v>
      </c>
      <c r="D71" s="23">
        <v>6351.6</v>
      </c>
      <c r="E71" s="23">
        <v>6510.4</v>
      </c>
      <c r="F71" s="23">
        <v>6705.7</v>
      </c>
      <c r="G71" s="23">
        <v>6705.7</v>
      </c>
      <c r="H71" s="23">
        <v>6705.7</v>
      </c>
      <c r="I71" s="23">
        <v>6940.4</v>
      </c>
      <c r="J71" s="23">
        <v>6940.4</v>
      </c>
      <c r="K71" s="23">
        <v>6940.4</v>
      </c>
      <c r="L71" s="23">
        <v>7204.2</v>
      </c>
      <c r="M71" s="23">
        <v>7204.2</v>
      </c>
      <c r="N71" s="23">
        <v>7204.2</v>
      </c>
      <c r="O71" s="23">
        <v>7492.3</v>
      </c>
      <c r="P71" s="23">
        <v>7492.3</v>
      </c>
      <c r="Q71" s="23">
        <v>7492.3</v>
      </c>
      <c r="R71" s="23">
        <v>7829.5</v>
      </c>
      <c r="S71" s="23">
        <v>7829.5</v>
      </c>
      <c r="T71" s="23">
        <v>7829.5</v>
      </c>
      <c r="U71" s="23">
        <v>8205.3</v>
      </c>
      <c r="V71" s="23">
        <v>8205.3</v>
      </c>
      <c r="W71" s="23">
        <v>8205.3</v>
      </c>
    </row>
    <row r="72" ht="15.75" spans="1:23">
      <c r="A72" s="59" t="s">
        <v>59</v>
      </c>
      <c r="B72" s="60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5.75" spans="1:23">
      <c r="A73" s="19" t="s">
        <v>60</v>
      </c>
      <c r="B73" s="21" t="s">
        <v>15</v>
      </c>
      <c r="C73" s="23">
        <v>1516.9</v>
      </c>
      <c r="D73" s="23">
        <f>C73*D74/100</f>
        <v>1597.2957</v>
      </c>
      <c r="E73" s="23">
        <f>D73*E74/100</f>
        <v>1669.1740065</v>
      </c>
      <c r="F73" s="23">
        <f>D73*F74/100</f>
        <v>1667.5767108</v>
      </c>
      <c r="G73" s="23">
        <f>E73*G74/100</f>
        <v>1742.617662786</v>
      </c>
      <c r="H73" s="23">
        <f>F73*H74/100</f>
        <v>1740.9500860752</v>
      </c>
      <c r="I73" s="23">
        <f t="shared" ref="I73:W73" si="12">F73*I74/100</f>
        <v>1737.6149326536</v>
      </c>
      <c r="J73" s="23">
        <f t="shared" si="12"/>
        <v>1815.80760462301</v>
      </c>
      <c r="K73" s="23">
        <f t="shared" si="12"/>
        <v>1814.06998969036</v>
      </c>
      <c r="L73" s="23">
        <f t="shared" si="12"/>
        <v>1810.59475982505</v>
      </c>
      <c r="M73" s="23">
        <f t="shared" si="12"/>
        <v>1892.07152401718</v>
      </c>
      <c r="N73" s="23">
        <f t="shared" si="12"/>
        <v>1890.26092925735</v>
      </c>
      <c r="O73" s="23">
        <f t="shared" si="12"/>
        <v>1886.6397397377</v>
      </c>
      <c r="P73" s="23">
        <f t="shared" si="12"/>
        <v>1971.5385280259</v>
      </c>
      <c r="Q73" s="23">
        <f t="shared" si="12"/>
        <v>1969.65188828616</v>
      </c>
      <c r="R73" s="23">
        <f t="shared" si="12"/>
        <v>1965.87860880669</v>
      </c>
      <c r="S73" s="23">
        <f t="shared" si="12"/>
        <v>2054.34314620299</v>
      </c>
      <c r="T73" s="23">
        <f t="shared" si="12"/>
        <v>2052.37726759418</v>
      </c>
      <c r="U73" s="23">
        <f t="shared" si="12"/>
        <v>2048.44551037657</v>
      </c>
      <c r="V73" s="23">
        <f t="shared" si="12"/>
        <v>2140.62555834351</v>
      </c>
      <c r="W73" s="23">
        <f t="shared" si="12"/>
        <v>2138.57711283314</v>
      </c>
    </row>
    <row r="74" ht="22.5" spans="1:23">
      <c r="A74" s="19"/>
      <c r="B74" s="21" t="s">
        <v>27</v>
      </c>
      <c r="C74" s="23">
        <v>53.9</v>
      </c>
      <c r="D74" s="23">
        <v>105.3</v>
      </c>
      <c r="E74" s="23">
        <v>104.5</v>
      </c>
      <c r="F74" s="23">
        <v>104.4</v>
      </c>
      <c r="G74" s="23">
        <v>104.4</v>
      </c>
      <c r="H74" s="23">
        <v>104.4</v>
      </c>
      <c r="I74" s="23">
        <v>104.2</v>
      </c>
      <c r="J74" s="23">
        <v>104.2</v>
      </c>
      <c r="K74" s="23">
        <v>104.2</v>
      </c>
      <c r="L74" s="23">
        <v>104.2</v>
      </c>
      <c r="M74" s="23">
        <v>104.2</v>
      </c>
      <c r="N74" s="23">
        <v>104.2</v>
      </c>
      <c r="O74" s="23">
        <v>104.2</v>
      </c>
      <c r="P74" s="23">
        <v>104.2</v>
      </c>
      <c r="Q74" s="23">
        <v>104.2</v>
      </c>
      <c r="R74" s="23">
        <v>104.2</v>
      </c>
      <c r="S74" s="23">
        <v>104.2</v>
      </c>
      <c r="T74" s="23">
        <v>104.2</v>
      </c>
      <c r="U74" s="23">
        <v>104.2</v>
      </c>
      <c r="V74" s="23">
        <v>104.2</v>
      </c>
      <c r="W74" s="23">
        <v>104.2</v>
      </c>
    </row>
    <row r="75" ht="15.75" spans="1:23">
      <c r="A75" s="19" t="s">
        <v>61</v>
      </c>
      <c r="B75" s="21" t="s">
        <v>15</v>
      </c>
      <c r="C75" s="23">
        <v>2382.9</v>
      </c>
      <c r="D75" s="23">
        <v>1309.8</v>
      </c>
      <c r="E75" s="23">
        <v>1445.4</v>
      </c>
      <c r="F75" s="23">
        <v>1615.9</v>
      </c>
      <c r="G75" s="23">
        <v>1615.9</v>
      </c>
      <c r="H75" s="23">
        <v>1615.9</v>
      </c>
      <c r="I75" s="23">
        <v>1811</v>
      </c>
      <c r="J75" s="23">
        <v>1811</v>
      </c>
      <c r="K75" s="23">
        <v>1811</v>
      </c>
      <c r="L75" s="23">
        <v>2080</v>
      </c>
      <c r="M75" s="23">
        <v>2080</v>
      </c>
      <c r="N75" s="23">
        <v>2080</v>
      </c>
      <c r="O75" s="23">
        <v>2410</v>
      </c>
      <c r="P75" s="23">
        <v>2410</v>
      </c>
      <c r="Q75" s="23">
        <v>2410</v>
      </c>
      <c r="R75" s="23">
        <v>2800</v>
      </c>
      <c r="S75" s="23">
        <v>2800</v>
      </c>
      <c r="T75" s="23">
        <v>2800</v>
      </c>
      <c r="U75" s="23">
        <v>2800</v>
      </c>
      <c r="V75" s="23">
        <v>2800</v>
      </c>
      <c r="W75" s="23">
        <v>2800</v>
      </c>
    </row>
    <row r="76" ht="22.5" spans="1:23">
      <c r="A76" s="19"/>
      <c r="B76" s="21" t="s">
        <v>27</v>
      </c>
      <c r="C76" s="23">
        <v>90.2</v>
      </c>
      <c r="D76" s="23">
        <v>55</v>
      </c>
      <c r="E76" s="23">
        <v>110.4</v>
      </c>
      <c r="F76" s="23">
        <v>111.8</v>
      </c>
      <c r="G76" s="23">
        <v>111.8</v>
      </c>
      <c r="H76" s="23">
        <v>111.8</v>
      </c>
      <c r="I76" s="23">
        <v>112.1</v>
      </c>
      <c r="J76" s="23">
        <v>112.1</v>
      </c>
      <c r="K76" s="23">
        <v>112.1</v>
      </c>
      <c r="L76" s="23">
        <v>114.9</v>
      </c>
      <c r="M76" s="23">
        <v>114.9</v>
      </c>
      <c r="N76" s="23">
        <v>114.9</v>
      </c>
      <c r="O76" s="23">
        <v>115.9</v>
      </c>
      <c r="P76" s="23">
        <v>115.9</v>
      </c>
      <c r="Q76" s="23">
        <v>115.9</v>
      </c>
      <c r="R76" s="23">
        <v>116.2</v>
      </c>
      <c r="S76" s="23">
        <v>116.2</v>
      </c>
      <c r="T76" s="23">
        <v>116.2</v>
      </c>
      <c r="U76" s="23">
        <v>116.2</v>
      </c>
      <c r="V76" s="23">
        <v>116.2</v>
      </c>
      <c r="W76" s="23">
        <v>116.2</v>
      </c>
    </row>
    <row r="77" ht="15.75" spans="1:23">
      <c r="A77" s="18" t="s">
        <v>62</v>
      </c>
      <c r="B77" s="1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38.25" spans="1:23">
      <c r="A78" s="19" t="s">
        <v>63</v>
      </c>
      <c r="B78" s="21" t="s">
        <v>64</v>
      </c>
      <c r="C78" s="61">
        <v>788846.5</v>
      </c>
      <c r="D78" s="61">
        <v>841206.5</v>
      </c>
      <c r="E78" s="61">
        <v>1086194</v>
      </c>
      <c r="F78" s="61">
        <v>1086194</v>
      </c>
      <c r="G78" s="61">
        <v>866954</v>
      </c>
      <c r="H78" s="61">
        <v>866954</v>
      </c>
      <c r="I78" s="61">
        <v>866954</v>
      </c>
      <c r="J78" s="61">
        <v>952856</v>
      </c>
      <c r="K78" s="61">
        <v>952856</v>
      </c>
      <c r="L78" s="61">
        <v>952856</v>
      </c>
      <c r="M78" s="61">
        <v>952856</v>
      </c>
      <c r="N78" s="75">
        <v>952856</v>
      </c>
      <c r="O78" s="75">
        <v>952856</v>
      </c>
      <c r="P78" s="61">
        <v>952856</v>
      </c>
      <c r="Q78" s="75">
        <v>952856</v>
      </c>
      <c r="R78" s="75">
        <v>952856</v>
      </c>
      <c r="S78" s="75">
        <v>952856</v>
      </c>
      <c r="T78" s="75">
        <v>952856</v>
      </c>
      <c r="U78" s="75">
        <v>952856</v>
      </c>
      <c r="V78" s="75">
        <v>952856</v>
      </c>
      <c r="W78" s="75">
        <v>952856</v>
      </c>
    </row>
    <row r="79" ht="38.25" spans="1:23">
      <c r="A79" s="19" t="s">
        <v>65</v>
      </c>
      <c r="B79" s="21" t="s">
        <v>64</v>
      </c>
      <c r="C79" s="61">
        <v>1665585</v>
      </c>
      <c r="D79" s="61">
        <v>1751592</v>
      </c>
      <c r="E79" s="61">
        <v>2106095.1</v>
      </c>
      <c r="F79" s="61">
        <v>2106095.1</v>
      </c>
      <c r="G79" s="61">
        <v>1887856.8</v>
      </c>
      <c r="H79" s="61">
        <v>1887856.8</v>
      </c>
      <c r="I79" s="61">
        <v>1887856.8</v>
      </c>
      <c r="J79" s="61">
        <v>1999610.8</v>
      </c>
      <c r="K79" s="61">
        <v>1999610.8</v>
      </c>
      <c r="L79" s="61">
        <v>1999610.8</v>
      </c>
      <c r="M79" s="61">
        <v>1999610.8</v>
      </c>
      <c r="N79" s="75">
        <v>1999610.8</v>
      </c>
      <c r="O79" s="75">
        <v>1999610.8</v>
      </c>
      <c r="P79" s="76">
        <v>1999610.8</v>
      </c>
      <c r="Q79" s="75">
        <v>1999610.8</v>
      </c>
      <c r="R79" s="75">
        <v>1999610.8</v>
      </c>
      <c r="S79" s="75">
        <v>1999610.8</v>
      </c>
      <c r="T79" s="75">
        <v>1999610.8</v>
      </c>
      <c r="U79" s="75">
        <v>1999610.8</v>
      </c>
      <c r="V79" s="75">
        <v>1999610.8</v>
      </c>
      <c r="W79" s="75">
        <v>1999610.8</v>
      </c>
    </row>
    <row r="80" ht="25.5" spans="1:23">
      <c r="A80" s="19" t="s">
        <v>66</v>
      </c>
      <c r="B80" s="21" t="s">
        <v>64</v>
      </c>
      <c r="C80" s="62">
        <v>2598.4</v>
      </c>
      <c r="D80" s="62">
        <v>-24931.5</v>
      </c>
      <c r="E80" s="62">
        <v>-43387.3</v>
      </c>
      <c r="F80" s="62">
        <v>-43387.3</v>
      </c>
      <c r="G80" s="62">
        <v>-31087</v>
      </c>
      <c r="H80" s="62">
        <v>-31087</v>
      </c>
      <c r="I80" s="62">
        <v>-31087</v>
      </c>
      <c r="J80" s="62">
        <v>-30940</v>
      </c>
      <c r="K80" s="62">
        <v>-30940</v>
      </c>
      <c r="L80" s="62">
        <v>-30940</v>
      </c>
      <c r="M80" s="75">
        <v>-30940</v>
      </c>
      <c r="N80" s="75">
        <v>-30940</v>
      </c>
      <c r="O80" s="75">
        <v>-30940</v>
      </c>
      <c r="P80" s="75">
        <v>-30940</v>
      </c>
      <c r="Q80" s="75">
        <v>-30940</v>
      </c>
      <c r="R80" s="75">
        <v>-30940</v>
      </c>
      <c r="S80" s="75">
        <v>-30940</v>
      </c>
      <c r="T80" s="75">
        <v>-30940</v>
      </c>
      <c r="U80" s="75">
        <v>-30940</v>
      </c>
      <c r="V80" s="75">
        <v>-30940</v>
      </c>
      <c r="W80" s="75">
        <v>-30940</v>
      </c>
    </row>
    <row r="81" ht="15.75" spans="1:23">
      <c r="A81" s="18" t="s">
        <v>67</v>
      </c>
      <c r="B81" s="19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15.75" spans="1:23">
      <c r="A82" s="19" t="s">
        <v>68</v>
      </c>
      <c r="B82" s="1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ht="15.75" spans="1:25">
      <c r="A83" s="19" t="s">
        <v>69</v>
      </c>
      <c r="B83" s="63" t="s">
        <v>70</v>
      </c>
      <c r="C83" s="64">
        <v>66.7</v>
      </c>
      <c r="D83" s="64">
        <v>67.1</v>
      </c>
      <c r="E83" s="64">
        <v>66.1</v>
      </c>
      <c r="F83" s="64">
        <v>65.7</v>
      </c>
      <c r="G83" s="64">
        <v>65.7</v>
      </c>
      <c r="H83" s="64">
        <v>65.7</v>
      </c>
      <c r="I83" s="64">
        <v>65.4</v>
      </c>
      <c r="J83" s="64">
        <v>65.4</v>
      </c>
      <c r="K83" s="64">
        <v>65.4</v>
      </c>
      <c r="L83" s="64">
        <v>65.1</v>
      </c>
      <c r="M83" s="64">
        <v>65.1</v>
      </c>
      <c r="N83" s="64">
        <v>65.1</v>
      </c>
      <c r="O83" s="64">
        <v>64.9</v>
      </c>
      <c r="P83" s="64">
        <v>64.9</v>
      </c>
      <c r="Q83" s="64">
        <v>64.9</v>
      </c>
      <c r="R83" s="64">
        <v>64.7</v>
      </c>
      <c r="S83" s="64">
        <v>64.7</v>
      </c>
      <c r="T83" s="64">
        <v>64.7</v>
      </c>
      <c r="U83" s="64">
        <v>64.6</v>
      </c>
      <c r="V83" s="64">
        <v>64.6</v>
      </c>
      <c r="W83" s="64">
        <v>64.6</v>
      </c>
      <c r="X83" s="72"/>
      <c r="Y83" s="77"/>
    </row>
    <row r="84" ht="15.75" spans="1:25">
      <c r="A84" s="19" t="s">
        <v>71</v>
      </c>
      <c r="B84" s="63" t="s">
        <v>70</v>
      </c>
      <c r="C84" s="64">
        <v>66.9</v>
      </c>
      <c r="D84" s="64">
        <v>66.6</v>
      </c>
      <c r="E84" s="64">
        <v>65.9</v>
      </c>
      <c r="F84" s="65">
        <v>65.6</v>
      </c>
      <c r="G84" s="65">
        <v>65.6</v>
      </c>
      <c r="H84" s="65">
        <v>65.6</v>
      </c>
      <c r="I84" s="65">
        <v>65.3</v>
      </c>
      <c r="J84" s="65">
        <v>65.3</v>
      </c>
      <c r="K84" s="65">
        <v>65.3</v>
      </c>
      <c r="L84" s="65">
        <v>65</v>
      </c>
      <c r="M84" s="65">
        <v>65</v>
      </c>
      <c r="N84" s="65">
        <v>65</v>
      </c>
      <c r="O84" s="65">
        <v>64.8</v>
      </c>
      <c r="P84" s="65">
        <v>64.8</v>
      </c>
      <c r="Q84" s="65">
        <v>64.8</v>
      </c>
      <c r="R84" s="65">
        <v>64.7</v>
      </c>
      <c r="S84" s="65">
        <v>64.7</v>
      </c>
      <c r="T84" s="65">
        <v>64.7</v>
      </c>
      <c r="U84" s="65">
        <v>64.6</v>
      </c>
      <c r="V84" s="65">
        <v>64.6</v>
      </c>
      <c r="W84" s="65">
        <v>64.6</v>
      </c>
      <c r="X84" s="72"/>
      <c r="Y84" s="77"/>
    </row>
    <row r="85" ht="25.5" spans="1:25">
      <c r="A85" s="19" t="s">
        <v>72</v>
      </c>
      <c r="B85" s="63" t="s">
        <v>70</v>
      </c>
      <c r="C85" s="64">
        <v>36.7</v>
      </c>
      <c r="D85" s="64">
        <v>36.8</v>
      </c>
      <c r="E85" s="64">
        <v>36.3</v>
      </c>
      <c r="F85" s="64">
        <v>36.1</v>
      </c>
      <c r="G85" s="64">
        <v>36.1</v>
      </c>
      <c r="H85" s="64">
        <v>36.1</v>
      </c>
      <c r="I85" s="64">
        <v>36</v>
      </c>
      <c r="J85" s="64">
        <v>36</v>
      </c>
      <c r="K85" s="64">
        <v>36</v>
      </c>
      <c r="L85" s="64">
        <v>35.9</v>
      </c>
      <c r="M85" s="64">
        <v>35.9</v>
      </c>
      <c r="N85" s="64">
        <v>35.9</v>
      </c>
      <c r="O85" s="64">
        <v>35.8</v>
      </c>
      <c r="P85" s="64">
        <v>35.8</v>
      </c>
      <c r="Q85" s="64">
        <v>35.8</v>
      </c>
      <c r="R85" s="64">
        <v>35.7</v>
      </c>
      <c r="S85" s="64">
        <v>35.7</v>
      </c>
      <c r="T85" s="64">
        <v>35.7</v>
      </c>
      <c r="U85" s="64">
        <v>35.6</v>
      </c>
      <c r="V85" s="64">
        <v>35.6</v>
      </c>
      <c r="W85" s="64">
        <v>35.6</v>
      </c>
      <c r="X85" s="72"/>
      <c r="Y85" s="77"/>
    </row>
    <row r="86" ht="25.5" spans="1:25">
      <c r="A86" s="19" t="s">
        <v>73</v>
      </c>
      <c r="B86" s="63" t="s">
        <v>74</v>
      </c>
      <c r="C86" s="64">
        <v>9.7</v>
      </c>
      <c r="D86" s="64">
        <v>9.2</v>
      </c>
      <c r="E86" s="64">
        <v>8.6</v>
      </c>
      <c r="F86" s="64">
        <v>9.2</v>
      </c>
      <c r="G86" s="64">
        <v>9.2</v>
      </c>
      <c r="H86" s="64">
        <v>9.2</v>
      </c>
      <c r="I86" s="64">
        <v>9.2</v>
      </c>
      <c r="J86" s="64">
        <v>9.2</v>
      </c>
      <c r="K86" s="64">
        <v>9.2</v>
      </c>
      <c r="L86" s="64">
        <v>9.3</v>
      </c>
      <c r="M86" s="64">
        <v>9.3</v>
      </c>
      <c r="N86" s="64">
        <v>9.3</v>
      </c>
      <c r="O86" s="64">
        <v>9.5</v>
      </c>
      <c r="P86" s="64">
        <v>9.5</v>
      </c>
      <c r="Q86" s="64">
        <v>9.5</v>
      </c>
      <c r="R86" s="64">
        <v>9.8</v>
      </c>
      <c r="S86" s="64">
        <v>9.8</v>
      </c>
      <c r="T86" s="64">
        <v>9.8</v>
      </c>
      <c r="U86" s="64">
        <v>10</v>
      </c>
      <c r="V86" s="64">
        <v>10</v>
      </c>
      <c r="W86" s="64">
        <v>10</v>
      </c>
      <c r="X86" s="72"/>
      <c r="Y86" s="77"/>
    </row>
    <row r="87" ht="25.5" spans="1:25">
      <c r="A87" s="19" t="s">
        <v>75</v>
      </c>
      <c r="B87" s="63" t="s">
        <v>74</v>
      </c>
      <c r="C87" s="64">
        <v>17.5</v>
      </c>
      <c r="D87" s="64">
        <v>16.3</v>
      </c>
      <c r="E87" s="64">
        <v>16.9</v>
      </c>
      <c r="F87" s="64">
        <v>16.6</v>
      </c>
      <c r="G87" s="64">
        <v>16.6</v>
      </c>
      <c r="H87" s="64">
        <v>16.6</v>
      </c>
      <c r="I87" s="64">
        <v>16.6</v>
      </c>
      <c r="J87" s="64">
        <v>16.6</v>
      </c>
      <c r="K87" s="64">
        <v>16.6</v>
      </c>
      <c r="L87" s="64">
        <v>16.5</v>
      </c>
      <c r="M87" s="64">
        <v>16.5</v>
      </c>
      <c r="N87" s="64">
        <v>16.5</v>
      </c>
      <c r="O87" s="64">
        <v>16.4</v>
      </c>
      <c r="P87" s="64">
        <v>16.4</v>
      </c>
      <c r="Q87" s="64">
        <v>16.4</v>
      </c>
      <c r="R87" s="64">
        <v>16.4</v>
      </c>
      <c r="S87" s="64">
        <v>16.4</v>
      </c>
      <c r="T87" s="64">
        <v>16.4</v>
      </c>
      <c r="U87" s="64">
        <v>16.4</v>
      </c>
      <c r="V87" s="64">
        <v>16.4</v>
      </c>
      <c r="W87" s="64">
        <v>16.4</v>
      </c>
      <c r="X87" s="72"/>
      <c r="Y87" s="77"/>
    </row>
    <row r="88" ht="25.5" spans="1:25">
      <c r="A88" s="19" t="s">
        <v>76</v>
      </c>
      <c r="B88" s="63" t="s">
        <v>77</v>
      </c>
      <c r="C88" s="64">
        <v>-7.8</v>
      </c>
      <c r="D88" s="64">
        <v>-7.1</v>
      </c>
      <c r="E88" s="64">
        <v>-8.3</v>
      </c>
      <c r="F88" s="64">
        <f t="shared" ref="F88:W88" si="13">F86-F87</f>
        <v>-7.4</v>
      </c>
      <c r="G88" s="64">
        <f t="shared" si="13"/>
        <v>-7.4</v>
      </c>
      <c r="H88" s="64">
        <f t="shared" si="13"/>
        <v>-7.4</v>
      </c>
      <c r="I88" s="64">
        <f t="shared" si="13"/>
        <v>-7.4</v>
      </c>
      <c r="J88" s="64">
        <f t="shared" si="13"/>
        <v>-7.4</v>
      </c>
      <c r="K88" s="64">
        <f t="shared" si="13"/>
        <v>-7.4</v>
      </c>
      <c r="L88" s="64">
        <f t="shared" si="13"/>
        <v>-7.2</v>
      </c>
      <c r="M88" s="64">
        <f t="shared" si="13"/>
        <v>-7.2</v>
      </c>
      <c r="N88" s="64">
        <f t="shared" si="13"/>
        <v>-7.2</v>
      </c>
      <c r="O88" s="64">
        <f t="shared" si="13"/>
        <v>-6.9</v>
      </c>
      <c r="P88" s="64">
        <f t="shared" si="13"/>
        <v>-6.9</v>
      </c>
      <c r="Q88" s="64">
        <f t="shared" si="13"/>
        <v>-6.9</v>
      </c>
      <c r="R88" s="64">
        <f t="shared" si="13"/>
        <v>-6.6</v>
      </c>
      <c r="S88" s="64">
        <f t="shared" si="13"/>
        <v>-6.6</v>
      </c>
      <c r="T88" s="64">
        <f t="shared" si="13"/>
        <v>-6.6</v>
      </c>
      <c r="U88" s="64">
        <f t="shared" si="13"/>
        <v>-6.4</v>
      </c>
      <c r="V88" s="64">
        <f t="shared" si="13"/>
        <v>-6.4</v>
      </c>
      <c r="W88" s="64">
        <f t="shared" si="13"/>
        <v>-6.4</v>
      </c>
      <c r="X88" s="72"/>
      <c r="Y88" s="77"/>
    </row>
    <row r="89" ht="25.5" spans="1:25">
      <c r="A89" s="19" t="s">
        <v>78</v>
      </c>
      <c r="B89" s="63" t="s">
        <v>79</v>
      </c>
      <c r="C89" s="64">
        <v>14.3</v>
      </c>
      <c r="D89" s="64">
        <v>-7.7</v>
      </c>
      <c r="E89" s="64">
        <v>2.8</v>
      </c>
      <c r="F89" s="64">
        <v>3</v>
      </c>
      <c r="G89" s="64">
        <v>3</v>
      </c>
      <c r="H89" s="64">
        <v>3</v>
      </c>
      <c r="I89" s="64">
        <v>3.5</v>
      </c>
      <c r="J89" s="64">
        <v>3.5</v>
      </c>
      <c r="K89" s="64">
        <v>3.5</v>
      </c>
      <c r="L89" s="64">
        <v>4</v>
      </c>
      <c r="M89" s="64">
        <v>4</v>
      </c>
      <c r="N89" s="64">
        <v>4</v>
      </c>
      <c r="O89" s="64">
        <v>4.5</v>
      </c>
      <c r="P89" s="64">
        <v>4.5</v>
      </c>
      <c r="Q89" s="64">
        <v>4.5</v>
      </c>
      <c r="R89" s="64">
        <v>4.5</v>
      </c>
      <c r="S89" s="64">
        <v>4.5</v>
      </c>
      <c r="T89" s="64">
        <v>4.5</v>
      </c>
      <c r="U89" s="64">
        <v>5</v>
      </c>
      <c r="V89" s="64">
        <v>5</v>
      </c>
      <c r="W89" s="64">
        <v>5</v>
      </c>
      <c r="X89" s="72"/>
      <c r="Y89" s="77"/>
    </row>
    <row r="90" ht="15.75" spans="1:25">
      <c r="A90" s="19" t="s">
        <v>80</v>
      </c>
      <c r="B90" s="19"/>
      <c r="C90" s="64">
        <f t="shared" ref="C90:W90" si="14">SUM(C88:C89)</f>
        <v>6.5</v>
      </c>
      <c r="D90" s="64">
        <f t="shared" si="14"/>
        <v>-14.8</v>
      </c>
      <c r="E90" s="64">
        <f t="shared" si="14"/>
        <v>-5.5</v>
      </c>
      <c r="F90" s="64">
        <f t="shared" si="14"/>
        <v>-4.4</v>
      </c>
      <c r="G90" s="64">
        <f t="shared" si="14"/>
        <v>-4.4</v>
      </c>
      <c r="H90" s="64">
        <f t="shared" si="14"/>
        <v>-4.4</v>
      </c>
      <c r="I90" s="64">
        <f t="shared" si="14"/>
        <v>-3.9</v>
      </c>
      <c r="J90" s="64">
        <f t="shared" si="14"/>
        <v>-3.9</v>
      </c>
      <c r="K90" s="64">
        <f t="shared" si="14"/>
        <v>-3.9</v>
      </c>
      <c r="L90" s="64">
        <f t="shared" si="14"/>
        <v>-3.2</v>
      </c>
      <c r="M90" s="64">
        <f t="shared" si="14"/>
        <v>-3.2</v>
      </c>
      <c r="N90" s="64">
        <f t="shared" si="14"/>
        <v>-3.2</v>
      </c>
      <c r="O90" s="64">
        <f t="shared" si="14"/>
        <v>-2.4</v>
      </c>
      <c r="P90" s="64">
        <f t="shared" si="14"/>
        <v>-2.4</v>
      </c>
      <c r="Q90" s="64">
        <f t="shared" si="14"/>
        <v>-2.4</v>
      </c>
      <c r="R90" s="64">
        <f t="shared" si="14"/>
        <v>-2.1</v>
      </c>
      <c r="S90" s="64">
        <f t="shared" si="14"/>
        <v>-2.1</v>
      </c>
      <c r="T90" s="64">
        <f t="shared" si="14"/>
        <v>-2.1</v>
      </c>
      <c r="U90" s="64">
        <f t="shared" si="14"/>
        <v>-1.4</v>
      </c>
      <c r="V90" s="64">
        <f t="shared" si="14"/>
        <v>-1.4</v>
      </c>
      <c r="W90" s="64">
        <f t="shared" si="14"/>
        <v>-1.4</v>
      </c>
      <c r="X90" s="72"/>
      <c r="Y90" s="77"/>
    </row>
    <row r="91" ht="40.5" customHeight="1" spans="1:25">
      <c r="A91" s="19" t="s">
        <v>81</v>
      </c>
      <c r="B91" s="63" t="s">
        <v>52</v>
      </c>
      <c r="C91" s="64">
        <v>19391</v>
      </c>
      <c r="D91" s="64">
        <v>19390</v>
      </c>
      <c r="E91" s="64">
        <v>19370</v>
      </c>
      <c r="F91" s="64">
        <v>19350</v>
      </c>
      <c r="G91" s="64">
        <v>19350</v>
      </c>
      <c r="H91" s="64">
        <v>19350</v>
      </c>
      <c r="I91" s="64">
        <v>19350</v>
      </c>
      <c r="J91" s="64">
        <v>19350</v>
      </c>
      <c r="K91" s="64">
        <v>19350</v>
      </c>
      <c r="L91" s="64">
        <v>19340</v>
      </c>
      <c r="M91" s="64">
        <v>19340</v>
      </c>
      <c r="N91" s="64">
        <v>19340</v>
      </c>
      <c r="O91" s="64">
        <v>19335</v>
      </c>
      <c r="P91" s="64">
        <v>19335</v>
      </c>
      <c r="Q91" s="64">
        <v>19335</v>
      </c>
      <c r="R91" s="64">
        <v>19330</v>
      </c>
      <c r="S91" s="64">
        <v>19330</v>
      </c>
      <c r="T91" s="64">
        <v>19330</v>
      </c>
      <c r="U91" s="64">
        <v>19330</v>
      </c>
      <c r="V91" s="64">
        <v>19330</v>
      </c>
      <c r="W91" s="64">
        <v>19330</v>
      </c>
      <c r="X91" s="72"/>
      <c r="Y91" s="77"/>
    </row>
    <row r="92" ht="25.5" spans="1:25">
      <c r="A92" s="19" t="s">
        <v>82</v>
      </c>
      <c r="B92" s="66" t="s">
        <v>52</v>
      </c>
      <c r="C92" s="64">
        <v>7076</v>
      </c>
      <c r="D92" s="64">
        <v>7146</v>
      </c>
      <c r="E92" s="64">
        <v>7110</v>
      </c>
      <c r="F92" s="64">
        <v>7110</v>
      </c>
      <c r="G92" s="64">
        <v>7110</v>
      </c>
      <c r="H92" s="64">
        <v>7110</v>
      </c>
      <c r="I92" s="64">
        <v>7110</v>
      </c>
      <c r="J92" s="64">
        <v>7110</v>
      </c>
      <c r="K92" s="64">
        <v>7110</v>
      </c>
      <c r="L92" s="64">
        <v>7110</v>
      </c>
      <c r="M92" s="64">
        <v>7110</v>
      </c>
      <c r="N92" s="64">
        <v>7110</v>
      </c>
      <c r="O92" s="64">
        <v>7100</v>
      </c>
      <c r="P92" s="64">
        <v>7100</v>
      </c>
      <c r="Q92" s="64">
        <v>7100</v>
      </c>
      <c r="R92" s="64">
        <v>7100</v>
      </c>
      <c r="S92" s="64">
        <v>7100</v>
      </c>
      <c r="T92" s="64">
        <v>7100</v>
      </c>
      <c r="U92" s="64">
        <v>7100</v>
      </c>
      <c r="V92" s="64">
        <v>7100</v>
      </c>
      <c r="W92" s="64">
        <v>7100</v>
      </c>
      <c r="X92" s="72"/>
      <c r="Y92" s="77"/>
    </row>
    <row r="93" ht="15.75" spans="1:25">
      <c r="A93" s="19" t="s">
        <v>83</v>
      </c>
      <c r="B93" s="66" t="s">
        <v>15</v>
      </c>
      <c r="C93" s="64">
        <v>5332.7</v>
      </c>
      <c r="D93" s="64">
        <v>5780</v>
      </c>
      <c r="E93" s="64">
        <v>6213</v>
      </c>
      <c r="F93" s="64">
        <v>6530</v>
      </c>
      <c r="G93" s="64">
        <v>6530</v>
      </c>
      <c r="H93" s="64">
        <v>6530</v>
      </c>
      <c r="I93" s="64">
        <v>6860</v>
      </c>
      <c r="J93" s="64">
        <v>6860</v>
      </c>
      <c r="K93" s="64">
        <v>6860</v>
      </c>
      <c r="L93" s="64">
        <v>7200</v>
      </c>
      <c r="M93" s="64">
        <v>7200</v>
      </c>
      <c r="N93" s="64">
        <v>7200</v>
      </c>
      <c r="O93" s="64">
        <v>7558</v>
      </c>
      <c r="P93" s="64">
        <v>7558</v>
      </c>
      <c r="Q93" s="64">
        <v>7558</v>
      </c>
      <c r="R93" s="64">
        <v>7895</v>
      </c>
      <c r="S93" s="64">
        <v>7895</v>
      </c>
      <c r="T93" s="64">
        <v>7895</v>
      </c>
      <c r="U93" s="64">
        <v>8250</v>
      </c>
      <c r="V93" s="64">
        <v>8250</v>
      </c>
      <c r="W93" s="64">
        <v>8250</v>
      </c>
      <c r="X93" s="72"/>
      <c r="Y93" s="77"/>
    </row>
    <row r="94" ht="38.25" spans="1:25">
      <c r="A94" s="19"/>
      <c r="B94" s="63" t="s">
        <v>27</v>
      </c>
      <c r="C94" s="64">
        <v>102.1</v>
      </c>
      <c r="D94" s="65">
        <f>D93/C93*100</f>
        <v>108.387871059688</v>
      </c>
      <c r="E94" s="65">
        <f>E93/D93*100</f>
        <v>107.491349480969</v>
      </c>
      <c r="F94" s="65">
        <f>F93/D93*100</f>
        <v>112.975778546713</v>
      </c>
      <c r="G94" s="65">
        <f>G93/E93*100</f>
        <v>105.102205053919</v>
      </c>
      <c r="H94" s="65">
        <f>H93/F93*100</f>
        <v>100</v>
      </c>
      <c r="I94" s="65">
        <f t="shared" ref="I94:W94" si="15">I93/F93*100</f>
        <v>105.053598774885</v>
      </c>
      <c r="J94" s="65">
        <f t="shared" si="15"/>
        <v>105.053598774885</v>
      </c>
      <c r="K94" s="65">
        <f t="shared" si="15"/>
        <v>105.053598774885</v>
      </c>
      <c r="L94" s="65">
        <f t="shared" si="15"/>
        <v>104.956268221574</v>
      </c>
      <c r="M94" s="65">
        <f t="shared" si="15"/>
        <v>104.956268221574</v>
      </c>
      <c r="N94" s="65">
        <f t="shared" si="15"/>
        <v>104.956268221574</v>
      </c>
      <c r="O94" s="65">
        <f t="shared" si="15"/>
        <v>104.972222222222</v>
      </c>
      <c r="P94" s="65">
        <f t="shared" si="15"/>
        <v>104.972222222222</v>
      </c>
      <c r="Q94" s="65">
        <f t="shared" si="15"/>
        <v>104.972222222222</v>
      </c>
      <c r="R94" s="65">
        <f t="shared" si="15"/>
        <v>104.458851548029</v>
      </c>
      <c r="S94" s="65">
        <f t="shared" si="15"/>
        <v>104.458851548029</v>
      </c>
      <c r="T94" s="65">
        <f t="shared" si="15"/>
        <v>104.458851548029</v>
      </c>
      <c r="U94" s="65">
        <f t="shared" si="15"/>
        <v>104.496516782774</v>
      </c>
      <c r="V94" s="65">
        <f t="shared" si="15"/>
        <v>104.496516782774</v>
      </c>
      <c r="W94" s="65">
        <f t="shared" si="15"/>
        <v>104.496516782774</v>
      </c>
      <c r="X94" s="72"/>
      <c r="Y94" s="77"/>
    </row>
    <row r="95" ht="15.75" spans="1:25">
      <c r="A95" s="19" t="s">
        <v>82</v>
      </c>
      <c r="B95" s="63" t="s">
        <v>15</v>
      </c>
      <c r="C95" s="64">
        <v>1858.198</v>
      </c>
      <c r="D95" s="64">
        <v>1948.7</v>
      </c>
      <c r="E95" s="64">
        <v>2049</v>
      </c>
      <c r="F95" s="64">
        <v>2090</v>
      </c>
      <c r="G95" s="64">
        <v>2090</v>
      </c>
      <c r="H95" s="64">
        <v>2090</v>
      </c>
      <c r="I95" s="64">
        <v>2150</v>
      </c>
      <c r="J95" s="64">
        <v>2150</v>
      </c>
      <c r="K95" s="64">
        <v>2150</v>
      </c>
      <c r="L95" s="64">
        <v>2240</v>
      </c>
      <c r="M95" s="64">
        <v>2240</v>
      </c>
      <c r="N95" s="64">
        <v>2240</v>
      </c>
      <c r="O95" s="64">
        <v>2350</v>
      </c>
      <c r="P95" s="64">
        <v>2350</v>
      </c>
      <c r="Q95" s="64">
        <v>2350</v>
      </c>
      <c r="R95" s="64">
        <v>2470</v>
      </c>
      <c r="S95" s="64">
        <v>2470</v>
      </c>
      <c r="T95" s="64">
        <v>2470</v>
      </c>
      <c r="U95" s="64">
        <v>2580</v>
      </c>
      <c r="V95" s="64">
        <v>2580</v>
      </c>
      <c r="W95" s="64">
        <v>2580</v>
      </c>
      <c r="X95" s="72"/>
      <c r="Y95" s="77"/>
    </row>
    <row r="96" ht="38.25" spans="1:25">
      <c r="A96" s="19"/>
      <c r="B96" s="63" t="s">
        <v>27</v>
      </c>
      <c r="C96" s="64">
        <v>100.6</v>
      </c>
      <c r="D96" s="64">
        <v>104.9</v>
      </c>
      <c r="E96" s="64">
        <v>105.1</v>
      </c>
      <c r="F96" s="65">
        <f>F95/D95*100</f>
        <v>107.250987838046</v>
      </c>
      <c r="G96" s="65">
        <f>G95/E95*100</f>
        <v>102.000976085896</v>
      </c>
      <c r="H96" s="65">
        <f>H95/F95*100</f>
        <v>100</v>
      </c>
      <c r="I96" s="65">
        <f t="shared" ref="I96:W96" si="16">I95/F95*100</f>
        <v>102.870813397129</v>
      </c>
      <c r="J96" s="65">
        <f t="shared" si="16"/>
        <v>102.870813397129</v>
      </c>
      <c r="K96" s="65">
        <f t="shared" si="16"/>
        <v>102.870813397129</v>
      </c>
      <c r="L96" s="65">
        <f t="shared" si="16"/>
        <v>104.186046511628</v>
      </c>
      <c r="M96" s="65">
        <f t="shared" si="16"/>
        <v>104.186046511628</v>
      </c>
      <c r="N96" s="65">
        <f t="shared" si="16"/>
        <v>104.186046511628</v>
      </c>
      <c r="O96" s="65">
        <f t="shared" si="16"/>
        <v>104.910714285714</v>
      </c>
      <c r="P96" s="65">
        <f t="shared" si="16"/>
        <v>104.910714285714</v>
      </c>
      <c r="Q96" s="65">
        <f t="shared" si="16"/>
        <v>104.910714285714</v>
      </c>
      <c r="R96" s="65">
        <f t="shared" si="16"/>
        <v>105.106382978723</v>
      </c>
      <c r="S96" s="65">
        <f t="shared" si="16"/>
        <v>105.106382978723</v>
      </c>
      <c r="T96" s="65">
        <f t="shared" si="16"/>
        <v>105.106382978723</v>
      </c>
      <c r="U96" s="65">
        <f t="shared" si="16"/>
        <v>104.453441295547</v>
      </c>
      <c r="V96" s="65">
        <f t="shared" si="16"/>
        <v>104.453441295547</v>
      </c>
      <c r="W96" s="65">
        <f t="shared" si="16"/>
        <v>104.453441295547</v>
      </c>
      <c r="X96" s="72"/>
      <c r="Y96" s="77"/>
    </row>
    <row r="97" ht="15.75" spans="1:25">
      <c r="A97" s="19" t="s">
        <v>84</v>
      </c>
      <c r="B97" s="63" t="s">
        <v>85</v>
      </c>
      <c r="C97" s="64">
        <v>22917</v>
      </c>
      <c r="D97" s="64">
        <f t="shared" ref="D97:W97" si="17">D93/D91/12*1000000</f>
        <v>24840.9833247378</v>
      </c>
      <c r="E97" s="64">
        <f t="shared" si="17"/>
        <v>26729.4785751162</v>
      </c>
      <c r="F97" s="64">
        <f t="shared" si="17"/>
        <v>28122.3083548665</v>
      </c>
      <c r="G97" s="64">
        <f t="shared" si="17"/>
        <v>28122.3083548665</v>
      </c>
      <c r="H97" s="64">
        <f t="shared" si="17"/>
        <v>28122.3083548665</v>
      </c>
      <c r="I97" s="64">
        <f t="shared" si="17"/>
        <v>29543.4969853575</v>
      </c>
      <c r="J97" s="64">
        <f t="shared" si="17"/>
        <v>29543.4969853575</v>
      </c>
      <c r="K97" s="64">
        <f t="shared" si="17"/>
        <v>29543.4969853575</v>
      </c>
      <c r="L97" s="64">
        <f t="shared" si="17"/>
        <v>31023.784901758</v>
      </c>
      <c r="M97" s="64">
        <f t="shared" si="17"/>
        <v>31023.784901758</v>
      </c>
      <c r="N97" s="64">
        <f t="shared" si="17"/>
        <v>31023.784901758</v>
      </c>
      <c r="O97" s="64">
        <f t="shared" si="17"/>
        <v>32574.7780363762</v>
      </c>
      <c r="P97" s="64">
        <f t="shared" si="17"/>
        <v>32574.7780363762</v>
      </c>
      <c r="Q97" s="64">
        <f t="shared" si="17"/>
        <v>32574.7780363762</v>
      </c>
      <c r="R97" s="64">
        <f t="shared" si="17"/>
        <v>34036.0406966718</v>
      </c>
      <c r="S97" s="64">
        <f t="shared" si="17"/>
        <v>34036.0406966718</v>
      </c>
      <c r="T97" s="64">
        <f t="shared" si="17"/>
        <v>34036.0406966718</v>
      </c>
      <c r="U97" s="64">
        <f t="shared" si="17"/>
        <v>35566.4769787894</v>
      </c>
      <c r="V97" s="64">
        <f t="shared" si="17"/>
        <v>35566.4769787894</v>
      </c>
      <c r="W97" s="64">
        <f t="shared" si="17"/>
        <v>35566.4769787894</v>
      </c>
      <c r="X97" s="72"/>
      <c r="Y97" s="77"/>
    </row>
    <row r="98" ht="38.25" spans="1:25">
      <c r="A98" s="19"/>
      <c r="B98" s="63" t="s">
        <v>27</v>
      </c>
      <c r="C98" s="64">
        <v>107.2</v>
      </c>
      <c r="D98" s="65">
        <f>D97/C97*100</f>
        <v>108.395441483344</v>
      </c>
      <c r="E98" s="65">
        <f>E97/D97*100</f>
        <v>107.60233693526</v>
      </c>
      <c r="F98" s="65">
        <f>F97/D97*100</f>
        <v>113.209320207791</v>
      </c>
      <c r="G98" s="65">
        <f>G97/E97*100</f>
        <v>105.210837824001</v>
      </c>
      <c r="H98" s="65">
        <f>H97/F97*100</f>
        <v>100</v>
      </c>
      <c r="I98" s="65">
        <f t="shared" ref="I98:W98" si="18">I97/F97*100</f>
        <v>105.053598774885</v>
      </c>
      <c r="J98" s="65">
        <f t="shared" si="18"/>
        <v>105.053598774885</v>
      </c>
      <c r="K98" s="65">
        <f t="shared" si="18"/>
        <v>105.053598774885</v>
      </c>
      <c r="L98" s="65">
        <f t="shared" si="18"/>
        <v>105.010537233064</v>
      </c>
      <c r="M98" s="65">
        <f t="shared" si="18"/>
        <v>105.010537233064</v>
      </c>
      <c r="N98" s="65">
        <f t="shared" si="18"/>
        <v>105.010537233064</v>
      </c>
      <c r="O98" s="65">
        <f t="shared" si="18"/>
        <v>104.999367870586</v>
      </c>
      <c r="P98" s="65">
        <f t="shared" si="18"/>
        <v>104.999367870586</v>
      </c>
      <c r="Q98" s="65">
        <f t="shared" si="18"/>
        <v>104.999367870586</v>
      </c>
      <c r="R98" s="65">
        <f t="shared" si="18"/>
        <v>104.485871426856</v>
      </c>
      <c r="S98" s="65">
        <f t="shared" si="18"/>
        <v>104.485871426856</v>
      </c>
      <c r="T98" s="65">
        <f t="shared" si="18"/>
        <v>104.485871426856</v>
      </c>
      <c r="U98" s="65">
        <f t="shared" si="18"/>
        <v>104.496516782774</v>
      </c>
      <c r="V98" s="65">
        <f t="shared" si="18"/>
        <v>104.496516782774</v>
      </c>
      <c r="W98" s="65">
        <f t="shared" si="18"/>
        <v>104.496516782774</v>
      </c>
      <c r="X98" s="72"/>
      <c r="Y98" s="77"/>
    </row>
    <row r="99" ht="15.75" spans="1:25">
      <c r="A99" s="19" t="s">
        <v>82</v>
      </c>
      <c r="B99" s="63" t="s">
        <v>85</v>
      </c>
      <c r="C99" s="64">
        <v>21884</v>
      </c>
      <c r="D99" s="64">
        <v>22724.5</v>
      </c>
      <c r="E99" s="64">
        <v>24015.8</v>
      </c>
      <c r="F99" s="65">
        <f t="shared" ref="F99:W99" si="19">F95/F92/12*1000000</f>
        <v>24496.0150023441</v>
      </c>
      <c r="G99" s="65">
        <f t="shared" si="19"/>
        <v>24496.0150023441</v>
      </c>
      <c r="H99" s="65">
        <f t="shared" si="19"/>
        <v>24496.0150023441</v>
      </c>
      <c r="I99" s="65">
        <f t="shared" si="19"/>
        <v>25199.2498827942</v>
      </c>
      <c r="J99" s="65">
        <f t="shared" si="19"/>
        <v>25199.2498827942</v>
      </c>
      <c r="K99" s="65">
        <f t="shared" si="19"/>
        <v>25199.2498827942</v>
      </c>
      <c r="L99" s="65">
        <f t="shared" si="19"/>
        <v>26254.1022034693</v>
      </c>
      <c r="M99" s="65">
        <f t="shared" si="19"/>
        <v>26254.1022034693</v>
      </c>
      <c r="N99" s="65">
        <f t="shared" si="19"/>
        <v>26254.1022034693</v>
      </c>
      <c r="O99" s="65">
        <f t="shared" si="19"/>
        <v>27582.1596244131</v>
      </c>
      <c r="P99" s="65">
        <f t="shared" si="19"/>
        <v>27582.1596244131</v>
      </c>
      <c r="Q99" s="65">
        <f t="shared" si="19"/>
        <v>27582.1596244131</v>
      </c>
      <c r="R99" s="65">
        <f t="shared" si="19"/>
        <v>28990.6103286385</v>
      </c>
      <c r="S99" s="65">
        <f t="shared" si="19"/>
        <v>28990.6103286385</v>
      </c>
      <c r="T99" s="65">
        <f t="shared" si="19"/>
        <v>28990.6103286385</v>
      </c>
      <c r="U99" s="65">
        <f t="shared" si="19"/>
        <v>30281.6901408451</v>
      </c>
      <c r="V99" s="65">
        <f t="shared" si="19"/>
        <v>30281.6901408451</v>
      </c>
      <c r="W99" s="65">
        <f t="shared" si="19"/>
        <v>30281.6901408451</v>
      </c>
      <c r="X99" s="72"/>
      <c r="Y99" s="77"/>
    </row>
    <row r="100" ht="38.25" spans="1:25">
      <c r="A100" s="19"/>
      <c r="B100" s="63" t="s">
        <v>27</v>
      </c>
      <c r="C100" s="64">
        <v>104.2</v>
      </c>
      <c r="D100" s="64">
        <v>103.8</v>
      </c>
      <c r="E100" s="64">
        <v>105.7</v>
      </c>
      <c r="F100" s="65">
        <f>F99/D99*100</f>
        <v>107.795617075597</v>
      </c>
      <c r="G100" s="65">
        <f>G99/E99*100</f>
        <v>101.999579453294</v>
      </c>
      <c r="H100" s="65">
        <f>H99/F99*100</f>
        <v>100</v>
      </c>
      <c r="I100" s="65">
        <f t="shared" ref="I100:W100" si="20">I99/F99*100</f>
        <v>102.870813397129</v>
      </c>
      <c r="J100" s="65">
        <f t="shared" si="20"/>
        <v>102.870813397129</v>
      </c>
      <c r="K100" s="65">
        <f t="shared" si="20"/>
        <v>102.870813397129</v>
      </c>
      <c r="L100" s="65">
        <f t="shared" si="20"/>
        <v>104.186046511628</v>
      </c>
      <c r="M100" s="65">
        <f t="shared" si="20"/>
        <v>104.186046511628</v>
      </c>
      <c r="N100" s="65">
        <f t="shared" si="20"/>
        <v>104.186046511628</v>
      </c>
      <c r="O100" s="65">
        <f t="shared" si="20"/>
        <v>105.058475855131</v>
      </c>
      <c r="P100" s="65">
        <f t="shared" si="20"/>
        <v>105.058475855131</v>
      </c>
      <c r="Q100" s="65">
        <f t="shared" si="20"/>
        <v>105.058475855131</v>
      </c>
      <c r="R100" s="65">
        <f t="shared" si="20"/>
        <v>105.106382978723</v>
      </c>
      <c r="S100" s="65">
        <f t="shared" si="20"/>
        <v>105.106382978723</v>
      </c>
      <c r="T100" s="65">
        <f t="shared" si="20"/>
        <v>105.106382978723</v>
      </c>
      <c r="U100" s="65">
        <f t="shared" si="20"/>
        <v>104.453441295547</v>
      </c>
      <c r="V100" s="65">
        <f t="shared" si="20"/>
        <v>104.453441295547</v>
      </c>
      <c r="W100" s="65">
        <f t="shared" si="20"/>
        <v>104.453441295547</v>
      </c>
      <c r="X100" s="72"/>
      <c r="Y100" s="77"/>
    </row>
    <row r="101" ht="38.25" spans="1:25">
      <c r="A101" s="19" t="s">
        <v>86</v>
      </c>
      <c r="B101" s="63" t="s">
        <v>52</v>
      </c>
      <c r="C101" s="64">
        <v>262</v>
      </c>
      <c r="D101" s="64">
        <v>275</v>
      </c>
      <c r="E101" s="64">
        <v>245</v>
      </c>
      <c r="F101" s="64">
        <v>250</v>
      </c>
      <c r="G101" s="64">
        <v>250</v>
      </c>
      <c r="H101" s="64">
        <v>250</v>
      </c>
      <c r="I101" s="64">
        <v>250</v>
      </c>
      <c r="J101" s="64">
        <v>250</v>
      </c>
      <c r="K101" s="64">
        <v>250</v>
      </c>
      <c r="L101" s="64">
        <v>250</v>
      </c>
      <c r="M101" s="64">
        <v>250</v>
      </c>
      <c r="N101" s="64">
        <v>250</v>
      </c>
      <c r="O101" s="64">
        <v>250</v>
      </c>
      <c r="P101" s="64">
        <v>250</v>
      </c>
      <c r="Q101" s="64">
        <v>250</v>
      </c>
      <c r="R101" s="64">
        <v>250</v>
      </c>
      <c r="S101" s="64">
        <v>250</v>
      </c>
      <c r="T101" s="64">
        <v>250</v>
      </c>
      <c r="U101" s="64">
        <v>250</v>
      </c>
      <c r="V101" s="64">
        <v>250</v>
      </c>
      <c r="W101" s="64">
        <v>250</v>
      </c>
      <c r="X101" s="72"/>
      <c r="Y101" s="77"/>
    </row>
    <row r="102" ht="38.25" spans="1:25">
      <c r="A102" s="19" t="s">
        <v>87</v>
      </c>
      <c r="B102" s="63" t="s">
        <v>88</v>
      </c>
      <c r="C102" s="64">
        <v>0.77</v>
      </c>
      <c r="D102" s="64">
        <v>0.8</v>
      </c>
      <c r="E102" s="64">
        <v>0.7</v>
      </c>
      <c r="F102" s="64">
        <v>0.7</v>
      </c>
      <c r="G102" s="64">
        <v>0.7</v>
      </c>
      <c r="H102" s="64">
        <v>0.7</v>
      </c>
      <c r="I102" s="64">
        <v>0.7</v>
      </c>
      <c r="J102" s="64">
        <v>0.7</v>
      </c>
      <c r="K102" s="64">
        <v>0.7</v>
      </c>
      <c r="L102" s="64">
        <v>0.7</v>
      </c>
      <c r="M102" s="64">
        <v>0.7</v>
      </c>
      <c r="N102" s="64">
        <v>0.7</v>
      </c>
      <c r="O102" s="64">
        <v>0.7</v>
      </c>
      <c r="P102" s="64">
        <v>0.7</v>
      </c>
      <c r="Q102" s="64">
        <v>0.7</v>
      </c>
      <c r="R102" s="64">
        <v>0.7</v>
      </c>
      <c r="S102" s="64">
        <v>0.7</v>
      </c>
      <c r="T102" s="64">
        <v>0.7</v>
      </c>
      <c r="U102" s="64">
        <v>0.7</v>
      </c>
      <c r="V102" s="64">
        <v>0.7</v>
      </c>
      <c r="W102" s="64">
        <v>0.7</v>
      </c>
      <c r="X102" s="72"/>
      <c r="Y102" s="77"/>
    </row>
    <row r="103" ht="15.75" spans="1:25">
      <c r="A103" s="6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72"/>
      <c r="Y103" s="77"/>
    </row>
    <row r="104" ht="59.25" customHeight="1" spans="1:24">
      <c r="A104" s="69" t="s">
        <v>89</v>
      </c>
      <c r="B104" s="69"/>
      <c r="C104" s="70"/>
      <c r="D104" s="70"/>
      <c r="E104" s="70"/>
      <c r="F104" s="70"/>
      <c r="G104" s="71" t="s">
        <v>90</v>
      </c>
      <c r="H104" s="71"/>
      <c r="I104" s="70"/>
      <c r="J104" s="70"/>
      <c r="K104" s="70"/>
      <c r="L104" s="70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3"/>
    </row>
    <row r="105" ht="15.75" spans="1:24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3"/>
    </row>
    <row r="106" ht="15.75" spans="1:24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3"/>
    </row>
    <row r="107" ht="15.75" spans="1:24">
      <c r="A107" s="72" t="s">
        <v>91</v>
      </c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3"/>
    </row>
    <row r="108" ht="15.75" spans="1:24">
      <c r="A108" s="73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3"/>
    </row>
    <row r="109" ht="15.75" spans="1:24">
      <c r="A109" s="73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3"/>
    </row>
    <row r="110" ht="15.75" spans="1:24">
      <c r="A110" s="73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3"/>
    </row>
    <row r="111" ht="15.75" spans="1:24">
      <c r="A111" s="73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3"/>
    </row>
    <row r="112" ht="15.75" spans="1:24">
      <c r="A112" s="73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3"/>
    </row>
    <row r="113" ht="15.75" spans="1:24">
      <c r="A113" s="73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3"/>
    </row>
    <row r="114" ht="15.75" spans="1:24">
      <c r="A114" s="73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3"/>
    </row>
    <row r="115" ht="15.75" spans="1:24">
      <c r="A115" s="73"/>
      <c r="B115" s="73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3"/>
    </row>
    <row r="116" ht="15.75" spans="1:24">
      <c r="A116" s="73"/>
      <c r="B116" s="7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3"/>
    </row>
    <row r="117" ht="15.75" spans="1:24">
      <c r="A117" s="73"/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3"/>
    </row>
    <row r="118" ht="15.75" spans="1:24">
      <c r="A118" s="73"/>
      <c r="B118" s="73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3"/>
    </row>
    <row r="119" spans="1:24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</row>
    <row r="120" spans="1:24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  <row r="121" spans="1:24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</row>
    <row r="122" spans="1:24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</row>
    <row r="123" spans="1:24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</row>
    <row r="124" spans="1:24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</row>
    <row r="125" spans="1:24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</row>
    <row r="126" spans="1:24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</row>
    <row r="127" spans="1:24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</row>
    <row r="128" spans="1:24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</row>
    <row r="129" spans="1:24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</row>
    <row r="130" spans="1:24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</row>
    <row r="131" spans="1:24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</row>
    <row r="132" spans="1:24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</row>
    <row r="133" spans="1:24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</row>
    <row r="134" spans="1:24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</row>
    <row r="135" spans="1:24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</row>
    <row r="136" spans="1:24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</row>
    <row r="137" spans="1:24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</row>
    <row r="138" spans="1:24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</row>
    <row r="139" spans="1:24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</row>
    <row r="140" spans="1:24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</row>
    <row r="141" spans="1:24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</row>
    <row r="143" spans="1:24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</row>
    <row r="144" spans="1:24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</row>
    <row r="145" spans="1:24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</row>
    <row r="146" spans="1:24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</row>
    <row r="147" spans="1:24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</row>
    <row r="148" spans="1:24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</row>
    <row r="149" spans="1:24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</row>
    <row r="150" spans="1:24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</row>
    <row r="151" spans="1:24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</row>
    <row r="152" spans="1:24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</row>
    <row r="153" spans="1:24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</row>
    <row r="154" spans="1:2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</row>
    <row r="155" spans="1:24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</row>
    <row r="156" spans="1:24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</row>
    <row r="157" spans="1:24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</row>
    <row r="158" spans="1:24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</row>
    <row r="159" spans="1:24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</row>
    <row r="160" spans="1:24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</row>
    <row r="161" spans="1:24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</row>
    <row r="162" spans="1:24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</row>
    <row r="163" spans="1:24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</row>
    <row r="164" spans="1:24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</row>
    <row r="165" spans="1:24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</row>
    <row r="166" spans="1:24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</row>
    <row r="167" spans="1:24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</row>
    <row r="168" spans="1:24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</row>
    <row r="169" spans="1:24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</row>
    <row r="170" spans="1:24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</row>
    <row r="171" spans="1:24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</row>
    <row r="172" spans="1:24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</row>
    <row r="173" spans="1:24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</row>
    <row r="174" spans="1:24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</row>
    <row r="175" spans="1:24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</row>
    <row r="176" spans="1:24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</row>
    <row r="177" spans="1:24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</row>
    <row r="178" spans="1:24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</row>
    <row r="179" spans="1:24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</row>
    <row r="180" spans="1:24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</row>
    <row r="181" spans="1:24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</row>
    <row r="182" spans="1:24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</row>
    <row r="183" spans="1:24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</row>
  </sheetData>
  <mergeCells count="47">
    <mergeCell ref="A1:W1"/>
    <mergeCell ref="A2:W2"/>
    <mergeCell ref="A3:W3"/>
    <mergeCell ref="C4:D4"/>
    <mergeCell ref="F4:W4"/>
    <mergeCell ref="F5:H5"/>
    <mergeCell ref="I5:K5"/>
    <mergeCell ref="L5:N5"/>
    <mergeCell ref="O5:Q5"/>
    <mergeCell ref="R5:T5"/>
    <mergeCell ref="U5:W5"/>
    <mergeCell ref="A104:B104"/>
    <mergeCell ref="G104:H104"/>
    <mergeCell ref="A4:A6"/>
    <mergeCell ref="A9:A10"/>
    <mergeCell ref="A12:A13"/>
    <mergeCell ref="A14:A15"/>
    <mergeCell ref="A16:A17"/>
    <mergeCell ref="A18:A19"/>
    <mergeCell ref="A21:A22"/>
    <mergeCell ref="A24:A25"/>
    <mergeCell ref="A26:A27"/>
    <mergeCell ref="A28:A29"/>
    <mergeCell ref="A30:A31"/>
    <mergeCell ref="A32:A33"/>
    <mergeCell ref="A35:A36"/>
    <mergeCell ref="A37:A38"/>
    <mergeCell ref="A39:A40"/>
    <mergeCell ref="A41:A42"/>
    <mergeCell ref="A44:A45"/>
    <mergeCell ref="A47:A48"/>
    <mergeCell ref="A49:A50"/>
    <mergeCell ref="A52:A53"/>
    <mergeCell ref="A55:A56"/>
    <mergeCell ref="A57:A58"/>
    <mergeCell ref="A59:A60"/>
    <mergeCell ref="A67:A68"/>
    <mergeCell ref="A73:A74"/>
    <mergeCell ref="A75:A76"/>
    <mergeCell ref="A93:A94"/>
    <mergeCell ref="A95:A96"/>
    <mergeCell ref="A97:A98"/>
    <mergeCell ref="A99:A100"/>
    <mergeCell ref="B4:B6"/>
    <mergeCell ref="C5:C6"/>
    <mergeCell ref="D5:D6"/>
    <mergeCell ref="E5:E6"/>
  </mergeCells>
  <pageMargins left="0.393055555555556" right="0.393055555555556" top="0.786805555555556" bottom="0.393055555555556" header="0.314583333333333" footer="0.314583333333333"/>
  <pageSetup paperSize="9" scale="52" fitToHeight="0" orientation="landscape"/>
  <headerFooter differentFirst="1">
    <oddHeader>&amp;C&amp;"Times New Roman,обычный"&amp;P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2006-09-16T00:00:00Z</dcterms:created>
  <cp:lastPrinted>2018-07-19T07:09:00Z</cp:lastPrinted>
  <dcterms:modified xsi:type="dcterms:W3CDTF">2018-07-20T05:38:23Z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1049-10.2.0.6020</vt:lpwstr>
  </property>
</Properties>
</file>