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firstSheet="2" activeTab="2"/>
  </bookViews>
  <sheets>
    <sheet name="Лист5" sheetId="1" state="hidden" r:id="rId1"/>
    <sheet name="Лист3" sheetId="2" state="hidden" r:id="rId2"/>
    <sheet name="на 01.04.2022г. " sheetId="3" r:id="rId3"/>
    <sheet name="мун.р." sheetId="4" state="hidden" r:id="rId4"/>
    <sheet name="Лист3 (2)" sheetId="5" state="hidden" r:id="rId5"/>
  </sheets>
  <definedNames>
    <definedName name="_xlnm.Print_Area" localSheetId="2">'на 01.04.2022г. '!$A$1:$H$37</definedName>
    <definedName name="_xlnm.Print_Titles" localSheetId="3">'мун.р.'!$13:$13</definedName>
    <definedName name="_xlnm.Print_Titles" localSheetId="2">'на 01.04.2022г. '!$3:$4</definedName>
    <definedName name="_xlnm._FilterDatabase" localSheetId="2" hidden="1">'на 01.04.2022г. '!$B$4:$B$36</definedName>
  </definedNames>
  <calcPr fullCalcOnLoad="1"/>
</workbook>
</file>

<file path=xl/sharedStrings.xml><?xml version="1.0" encoding="utf-8"?>
<sst xmlns="http://schemas.openxmlformats.org/spreadsheetml/2006/main" count="563" uniqueCount="262">
  <si>
    <t>Проект бюджета на 2006 год</t>
  </si>
  <si>
    <t>Код бюджетной</t>
  </si>
  <si>
    <t>Наименование показателей</t>
  </si>
  <si>
    <t xml:space="preserve">Всего </t>
  </si>
  <si>
    <t>классификации</t>
  </si>
  <si>
    <t>(тыс.руб.)</t>
  </si>
  <si>
    <t>1 00 00000 00 0000 000</t>
  </si>
  <si>
    <t>ДОХОДЫ</t>
  </si>
  <si>
    <t>1 01 00000  00 0000 000</t>
  </si>
  <si>
    <t>Налоги на прибыль, доходы</t>
  </si>
  <si>
    <t>1 01 02000 01 0000 110</t>
  </si>
  <si>
    <t>Налог на доходы физических лиц (100%)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</si>
  <si>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</si>
  <si>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</si>
  <si>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</si>
  <si>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 (90%)</t>
  </si>
  <si>
    <t>1 05 03000 01 0000 110</t>
  </si>
  <si>
    <t>Единый сельскохозяйственный налог (60%)</t>
  </si>
  <si>
    <t>1 06 00000 00 0000 000</t>
  </si>
  <si>
    <t>Налоги на имущество</t>
  </si>
  <si>
    <t>1 06 01000 03 0000 110</t>
  </si>
  <si>
    <t>Налог на имущество физических лиц (100%)</t>
  </si>
  <si>
    <t>1 06 06000 03 0000 110</t>
  </si>
  <si>
    <t>Земельный налог (100%)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</si>
  <si>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</si>
  <si>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</si>
  <si>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</si>
  <si>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</si>
  <si>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1 09 00000 00 0000 000</t>
  </si>
  <si>
    <t>Задолженность по отмененным налогам, сборам и иным обязательным платежам</t>
  </si>
  <si>
    <t>1 11 03030 03 0000 120</t>
  </si>
  <si>
    <t>Проценты по кредитам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</si>
  <si>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</si>
  <si>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</si>
  <si>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</si>
  <si>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</si>
  <si>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Аренда земли</t>
  </si>
  <si>
    <t>Аренда имущества</t>
  </si>
  <si>
    <t>1 16 00000 00 0000 000</t>
  </si>
  <si>
    <t>Штрафы, санкции, возмещение ущерба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</si>
  <si>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</si>
  <si>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</si>
  <si>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лицензионные сборы</t>
  </si>
  <si>
    <t>3 00 00000 00 0000 000</t>
  </si>
  <si>
    <t>Доходы от предпринимательской и иной приносящей доход деятельности</t>
  </si>
  <si>
    <t>8 90 00000 00 0000 000</t>
  </si>
  <si>
    <t>ВСЕГО ДОХОДОВ ПО БЮДЖЕТУ</t>
  </si>
  <si>
    <t xml:space="preserve">                                                                                           Приложение № 5</t>
  </si>
  <si>
    <t xml:space="preserve">                                                                   к решению тридцатой сессии </t>
  </si>
  <si>
    <t xml:space="preserve">                                                                            Совета депутатов города Валуйки и</t>
  </si>
  <si>
    <t xml:space="preserve">                                                                   Валуйского района третьего созыва</t>
  </si>
  <si>
    <t xml:space="preserve">                                                                            от  «        » ____________ 2006 г. № ____</t>
  </si>
  <si>
    <t xml:space="preserve">                                                                   к решению двадцать третьей сессии </t>
  </si>
  <si>
    <t xml:space="preserve">                                                                            от  «29» декабря 2005 года № 187</t>
  </si>
  <si>
    <t>Поступление доходов в бюджет</t>
  </si>
  <si>
    <t>муниципального района "Город Валуйки и Валуйский район" в 2006 году</t>
  </si>
  <si>
    <t xml:space="preserve">Налог на доходы физических лиц </t>
  </si>
  <si>
    <t>1 05 02000 02 0000 110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</si>
  <si>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</si>
  <si>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</si>
  <si>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1 06 01010 03 0000 110</t>
  </si>
  <si>
    <t xml:space="preserve">Налог на имущество физических лиц, зачисляемый в местные бюджеты </t>
  </si>
  <si>
    <t>1 06 06000 00 0000 110</t>
  </si>
  <si>
    <t>Земельный налог</t>
  </si>
  <si>
    <t xml:space="preserve">Проценты, полученные от предоставления бюджетных кредитов внутри страны за счет средств местных бюджетов </t>
  </si>
  <si>
    <t>1 11 05011 01 0000 120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</si>
  <si>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земель, предназначенных для целей ИЖС)</t>
  </si>
  <si>
    <t>1 11 05012 03 0000 120</t>
  </si>
  <si>
    <t>Арендная плата и поступления от продажи права на заключение договоров аренды за земли, предназначенные для целей ИЖС,  до разграничения государственной собственности на землю, зачисляемые в бюджеты муниципальных образований</t>
  </si>
  <si>
    <t>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</si>
  <si>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</si>
  <si>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1 13 02022 03 0000 130</t>
  </si>
  <si>
    <t>Сборы за выдачу органами местного самоуправления лицензий на розничную продажу алкогольной продукции, зачисляемые в местные бюджеты</t>
  </si>
  <si>
    <t>1 16 90030 00 0000 140</t>
  </si>
  <si>
    <t xml:space="preserve">1 17 05030 03 0000 180 </t>
  </si>
  <si>
    <t>Прочие неналоговые доходы местных бюджетов</t>
  </si>
  <si>
    <t>8 50 00000 00 0000 000</t>
  </si>
  <si>
    <t xml:space="preserve">Итого собственных доходов </t>
  </si>
  <si>
    <t xml:space="preserve">2 00 00000 00 0000 000 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</si>
  <si>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</si>
  <si>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</si>
  <si>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</si>
  <si>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2 02 01010 05 0000 151</t>
  </si>
  <si>
    <t>Дотации местным бюджетам  на выравнивание уровня бюджетной обеспеченности</t>
  </si>
  <si>
    <t>2 02 00000 00 0000 151</t>
  </si>
  <si>
    <t>Субвенции от других бюджетов бюджетной системы Российской Федерации</t>
  </si>
  <si>
    <t>2 02 02080 05 0000 151</t>
  </si>
  <si>
    <t>Субвенции  местным бюджетам на оплату жилищно-коммунальных услуг отдельным категориям граждан</t>
  </si>
  <si>
    <t xml:space="preserve"> 2 02 02110 05 0000 151</t>
  </si>
  <si>
    <t>Субвенции на выполнение федеральных полномочий по государственной регистрации актов гражданского состояния</t>
  </si>
  <si>
    <t xml:space="preserve"> 2 02 02120 05 0000 151</t>
  </si>
  <si>
    <t xml:space="preserve">Субвенции местным бюджетам на обеспечение мер социальной поддержки для лиц, награжденных знаком "Почетный донор СССР" "Почетный донор России" </t>
  </si>
  <si>
    <t>Субвенции по оплате почтовых расходов по выплатам в соответсвии с законом РФ  от 9 июня 1993 года №5142-1"О донорстве крови и ее компонентов"</t>
  </si>
  <si>
    <t xml:space="preserve"> 2 02 02180 05 0000 151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</si>
  <si>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 судов общей юрисдикции в РФ</t>
  </si>
  <si>
    <t xml:space="preserve"> 2 02 02190 05 0000 151</t>
  </si>
  <si>
    <t>Субвенции на оплату за оказанные услуги по перевозке граждан по единым социальным проездным билетам</t>
  </si>
  <si>
    <t>2 02 02223 05 0000 151</t>
  </si>
  <si>
    <t xml:space="preserve">Субвенции местным бюджетам на реализацию Федерального закона "О государственных пособиях гражданам имеющим детей" </t>
  </si>
  <si>
    <t>2 02 02254 05 0000 151</t>
  </si>
  <si>
    <t>Субвенции бюджетам на реализацию полномочий по осуществлению выплат инвалидам компенсаций страховых премий по договорам обязательного автострахования гражданской ответственности владельцев транспортных  средств</t>
  </si>
  <si>
    <t>Субвенции на оплату ежемесячных денежных выплат отдельным категориям граждан:</t>
  </si>
  <si>
    <t>2 02 02203 05 0000 151</t>
  </si>
  <si>
    <t>ветеранам труда</t>
  </si>
  <si>
    <t>2 02 02263 05 0000 151</t>
  </si>
  <si>
    <t>реабилитированным лицам</t>
  </si>
  <si>
    <t>2 02 02213 05 0000 151</t>
  </si>
  <si>
    <t>труженникам тыла</t>
  </si>
  <si>
    <t>2 02 02940 05 0000 151</t>
  </si>
  <si>
    <t>Субвенции на осуществление государственных полномочий по содержанию учреждений социальной защиты населения</t>
  </si>
  <si>
    <t>Субвенции на мероприятия по Указу Президента РФ от 05.05.92 г. № 431 "О мерах по социальной поддержке многодетных  семей"</t>
  </si>
  <si>
    <t>Субвенции на реализацию постановления Главы администрации Белгородской  области от 19.06.2002 г. № 267 "Об оказании адресной материальной поддержки женщинам, находящимся в отпуске по уходу за ребенком до 1,5 лет"</t>
  </si>
  <si>
    <t>Субвенции на реализацию мероприятий программы адресной социальной поддержки малообеспеченного населения области</t>
  </si>
  <si>
    <t>Субвенции на осуществление государственных полномочий по исполнению функций административных комиссий</t>
  </si>
  <si>
    <t>2 02 02920 05 0000 151</t>
  </si>
  <si>
    <t>Субвенции на реализацию мер по социальной защите граждан, являющимися усыновителями</t>
  </si>
  <si>
    <t>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</si>
  <si>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Субвенции на покрытие убытков предприятий жилищно-коммунального хозяйства в связи с применением  регулируемых тарифов для населения по оплате жилищно-коммунальных услуг</t>
  </si>
  <si>
    <t>Субвенции на организацию предоставления отдельных мер социальной защиты населения</t>
  </si>
  <si>
    <t>2 02 02354 05 0000 151</t>
  </si>
  <si>
    <t>Субвенции на осуществление полномочий по первичному воинскому учёту на территориях, где отсутствуют комиссариаты</t>
  </si>
  <si>
    <t>Субвенции на реализацию государственного стандарта общего образования</t>
  </si>
  <si>
    <t>2 02 02413 05 0000 151</t>
  </si>
  <si>
    <t xml:space="preserve">Субвенции на выплату субсидий малоимущим слоям населения по оплате жилищно-коммунальных услуг </t>
  </si>
  <si>
    <t xml:space="preserve">Субвенции на выплату мер социальной поддержки Героев Советского Союза, Героев РФ, Героев соц. труда и кавалеров ордена Трудовой Славы </t>
  </si>
  <si>
    <t>2 02  03050 05 0000 151</t>
  </si>
  <si>
    <t>Субвенции на поддержку КПКГ (граждан)</t>
  </si>
  <si>
    <t>2 02  02094 05 0000 151</t>
  </si>
  <si>
    <t xml:space="preserve">Субвенции на осуществление полномочий по подготовке и проведению Всероссийской сельскохозяйственной переписи </t>
  </si>
  <si>
    <t>2 02  00000 00 0000 151</t>
  </si>
  <si>
    <t>Субсидии от других бюджетов бюджетной системы Российской Федерации</t>
  </si>
  <si>
    <t>2 02 02080 05  0000 151</t>
  </si>
  <si>
    <t>Субсидии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 погибших (умерших) инвалидов войны и ветеранов боевых действий, лицам, награжденным знаком "Жителю блокадного Ленинграда"</t>
  </si>
  <si>
    <t>2 02 04930 05 0000 151</t>
  </si>
  <si>
    <t>Прочие субсидии зачисляемые в местные бюджеты(субсидии по программе дорожного строительства и благоустройства)</t>
  </si>
  <si>
    <t>2 02 02333 05 0000 151</t>
  </si>
  <si>
    <t>Субсидии на ежемесячное денежное вознаграждение за классное руководство в государственных и муниципальных общеобразовательных школах</t>
  </si>
  <si>
    <t>Субсидии на оплату услуг связи ветеранам боевых действий по постановлению правительства Белгородской области от 18.03.2005г.        № 48</t>
  </si>
  <si>
    <t>Субсидии на оплату услуг связи многодетным семьям по постановлению правительства Белгородской области от 18.03.2005г. № 48</t>
  </si>
  <si>
    <t>Субсидии на перечисление денежной компенсации реабилитированным лицам</t>
  </si>
  <si>
    <t>2 02 04114 05 0000 151</t>
  </si>
  <si>
    <t>Субсидии на внедрение инновационных образовательных программ в муниципальных общеобразовательных учреждениях</t>
  </si>
  <si>
    <t>2 02 04154 05 0000 151</t>
  </si>
  <si>
    <t xml:space="preserve">Субсидии на выплату медперсоналу ФАП, врачам, фельдшерам и медсёстрам скорой помощи </t>
  </si>
  <si>
    <t>2 02 03050 05 0000 151</t>
  </si>
  <si>
    <t>Приобретение путёвок  для оздоровления педработников по распоряжению губернатора Белгородской области от 30.06.2006 г. № 494-р "О выделении дополнительных средств на оздоровление педагогических работников области"</t>
  </si>
  <si>
    <t xml:space="preserve">Поощерение педколлективов школ, внедрение инновационных образовательных программ по распоряжению губернатора Белгородской области от 10.08 2006 г. № 647-р </t>
  </si>
  <si>
    <t>Капвложения,строительство и реконструкция водопроводных сетей в с. Старый Хутор, с. Орехово, с.Казначеевка, с.Кукуевка, мкр. Привокзальный, с. Ровное; капвложения, благоустройство территорий по постановлению правительства Белгородской области от 23.11 2005г. № 236-пп "Об утверждении пообъектных объёмов капитальных вложений на 2006 год"</t>
  </si>
  <si>
    <t xml:space="preserve">Средства на компенсацию выпадающих доходов </t>
  </si>
  <si>
    <t>2 07 03000 03 0000 180</t>
  </si>
  <si>
    <t>Прочие безвозмездные поступления в местные бюджеты</t>
  </si>
  <si>
    <t>Сведения об исполнении доходов бюджета Валуйского городского округа за 2022 год в сравнении с запланированными значениями на соответствующий период и с соответствующим периодом 2021 года
 за 1 квартал 2022 года в сравнении с запланированными значениями на соответствующий финансовый год и с соответствующим периодом прошлого года</t>
  </si>
  <si>
    <t>(тыс. руб.)</t>
  </si>
  <si>
    <t>№ п/п</t>
  </si>
  <si>
    <t>Утвержденные бюджетные назначения на 2022г.</t>
  </si>
  <si>
    <t xml:space="preserve">Исполнено за 1 квартал 2022 года 
</t>
  </si>
  <si>
    <t>Удельный вес исполнения, %</t>
  </si>
  <si>
    <t>% исполнения</t>
  </si>
  <si>
    <t xml:space="preserve">Исполнено за 1 квартал 2021 года 
</t>
  </si>
  <si>
    <t>Темпы роста 2022 года к 2021 году, %</t>
  </si>
  <si>
    <t>Акцизы по позакцизным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</si>
  <si>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</si>
  <si>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</si>
  <si>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</si>
  <si>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</si>
  <si>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</si>
  <si>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b/>
        <i/>
        <sz val="12"/>
        <rFont val="Times New Roman"/>
        <family val="1"/>
      </rPr>
      <t>(соцнайм)</t>
    </r>
  </si>
  <si>
    <t xml:space="preserve">Плата за негативное воздействие на окружающую среду 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</si>
  <si>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</si>
  <si>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</si>
  <si>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</si>
  <si>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</si>
  <si>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</si>
  <si>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</si>
  <si>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</si>
  <si>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Всего налоговые и неналоговые доходы</t>
  </si>
  <si>
    <t xml:space="preserve">Дотация </t>
  </si>
  <si>
    <t xml:space="preserve">Субсидии </t>
  </si>
  <si>
    <t xml:space="preserve">Субвенции </t>
  </si>
  <si>
    <t>Иные межбюджетные трансферты</t>
  </si>
  <si>
    <t xml:space="preserve">Прочие безвозмездные </t>
  </si>
  <si>
    <t>Доходы бюджетов бюджетной системы Российской Федерации от возврата остатков субсидий, субвенций и иных межбюджетных трансфетров,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</si>
  <si>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</si>
  <si>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БЕЗВОЗМЕЗДНЫХ</t>
  </si>
  <si>
    <t>ВСЕГО ДОХОДОВ</t>
  </si>
  <si>
    <t xml:space="preserve">                                                                            Приложение № 9</t>
  </si>
  <si>
    <t xml:space="preserve">                                                                   к решению Муниципального совета</t>
  </si>
  <si>
    <t xml:space="preserve">                                                                            города Валуйки и Валуйского района</t>
  </si>
  <si>
    <t xml:space="preserve">                                                              Белгородской  области</t>
  </si>
  <si>
    <t xml:space="preserve">                                                                            от  «_____» ________ 2007  г. № _____</t>
  </si>
  <si>
    <t>муниципального района "Город Валуйки и Валуйский район" в 2008 году</t>
  </si>
  <si>
    <t>Код бюджетной классификации</t>
  </si>
  <si>
    <t>НАЛОГОВЫЕ И НЕНАЛОГОВЫЕ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</si>
  <si>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</si>
  <si>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</si>
  <si>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</si>
  <si>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</si>
  <si>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</si>
  <si>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</si>
  <si>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</si>
  <si>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</si>
  <si>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 созданых ими учреждений (за исключением имущества муниципальных автономных учреждений)</t>
  </si>
  <si>
    <t>1 12 01000 01 0000 120</t>
  </si>
  <si>
    <t>1 14 00000  00 0000 000</t>
  </si>
  <si>
    <t xml:space="preserve">Доходы от продажи материальных и нематерипальных активов </t>
  </si>
  <si>
    <t xml:space="preserve">1 14 06014 10 0000 420 </t>
  </si>
  <si>
    <t>Доходы от продажи земельных участков, государственная собственность на которые неразраничена и которые расположены в границах поселений</t>
  </si>
  <si>
    <t xml:space="preserve">1 17 05050 05 0000 180 </t>
  </si>
  <si>
    <t>Прочие неналоговые доходы бюджетов муниципальных районов</t>
  </si>
  <si>
    <t>2 02 01001 05 0000 151</t>
  </si>
  <si>
    <t>Дотации 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</si>
  <si>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</si>
  <si>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Субвенции  бюджетам муниципальных районов на оплату жилищно-коммунальных услуг отдельным категориям граждан:</t>
  </si>
  <si>
    <t xml:space="preserve"> - ветеранам труда</t>
  </si>
  <si>
    <t xml:space="preserve"> - реабилитированным лицам и лицам,  признанных пострадавшими от политических репрессий</t>
  </si>
  <si>
    <t xml:space="preserve"> - прочим законодательным актам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</si>
  <si>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</si>
  <si>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обеспечение мер социальной поддержки  для лиц, награжденных знаком "Почетный донор СССР", "Почетный донор России"</t>
  </si>
  <si>
    <t>Субвенции по оплате почтовых расходов по выплатам в соответствии с Законом РФ от 09.06.1993г. № 5142-1 "О донорстве крови и её компонентов"</t>
  </si>
  <si>
    <t>Субвенции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 суд</t>
  </si>
  <si>
    <t>Субвенции бюджетам муниципальных районов на осуществление расходов бюджетов по выплате ежемесячного пособия на ребенка</t>
  </si>
  <si>
    <t>Субвенции бюджетам муниципальных районов на обеспечение мер социальной поддержки ветеранов труда и тружеников тыла:</t>
  </si>
  <si>
    <t xml:space="preserve"> - реабилитированным лицам</t>
  </si>
  <si>
    <t xml:space="preserve"> - труженикам тыла</t>
  </si>
  <si>
    <t xml:space="preserve"> - лица, признанные пострадавшими от политических репрессий</t>
  </si>
  <si>
    <t>Субвенции на мероприятия по Указу Президента РФ от 05.05.92 г. № 431 "О мерах по социальной поддержке многодетных  семей":</t>
  </si>
  <si>
    <t xml:space="preserve"> - питание многодетных:</t>
  </si>
  <si>
    <t xml:space="preserve"> - школьная форма:</t>
  </si>
  <si>
    <t xml:space="preserve"> - предоставление услуг связи многодетным семьям </t>
  </si>
  <si>
    <t xml:space="preserve">   - транспорт</t>
  </si>
  <si>
    <t xml:space="preserve"> - предоставление жилищно-коммунальных услуг многодетным семьям </t>
  </si>
  <si>
    <t>Субвенции бюджетам муниципальных районов  на выплату ежемесячного пособия гражданам, являющимся усыновителями</t>
  </si>
  <si>
    <t>Субвенции бюджетам муниципальных районов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</si>
  <si>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</si>
  <si>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 xml:space="preserve">Субвенции бюджетам муниципальных районов на предоставление гражданам  субсидий на оплату жилого помещения и коммунальных услуг </t>
  </si>
  <si>
    <t xml:space="preserve">Субвенции бюджетам муниципальных районов на назначение и выплату единовременной денежной выплаты оплату жилого помещения и коммунальных услуг </t>
  </si>
  <si>
    <t>Субвенции на выплату субсидий ветеранам боевых действий и другим категориям военнослужащих, лицам, привлекавшихся к разминированию территорий и объектов в период 1943-1950 годов</t>
  </si>
  <si>
    <t>Субвенции на выплату пособи лицам, которым присвоено звание "Почётный гражданин Белгородской области"</t>
  </si>
  <si>
    <t>Субвенции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</t>
  </si>
  <si>
    <t xml:space="preserve"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сёстрам скорой медицинской помощи </t>
  </si>
  <si>
    <t>Субсидии бюджетам субъектов Российской Федерации на ежемесячное денежное вознаграждение за классное руководство</t>
  </si>
  <si>
    <t xml:space="preserve">Субвенции бюджетам муниципальных районов на содержание ребёнка в семье опекуна и приёмной семье, а также на оплату труда приёмному родителю </t>
  </si>
  <si>
    <t>Субвенции бюджетам муниципальных районов на выплату пособия Героям Советского союза, Героям Российской Федерации, Героям Социалистического труда, полным кавалерам ордена Славы и полным кавалерам ордена Трудовой Славы, вдовам Героев Социалистического труда</t>
  </si>
  <si>
    <t>Субвенции бюджетам муниципальных районов на осуществление контроля и надзора в области долевого строительства многоквартирных домов и (или) иных объектов недвижимости</t>
  </si>
  <si>
    <t>Субвенции бюджетам муниципальных районов на  поддержку сельскохозяйственного производства</t>
  </si>
  <si>
    <t>Субвенции бюджетам муниципальных районов на осуществление государственных полномочий по опеке и попечительству</t>
  </si>
  <si>
    <t>Субвенции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 в 2005-2009 годах, личным подсобным хозяйствам, крестьянским (фе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</si>
  <si>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</si>
  <si>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Субвенции бюджетам муниципальных районов на оплату расходов на реализацию государственного стандарта начального, среднего и высшего профессионального образования учреждениям, находящимся в ведении Белгородской области, при выполнении регионального заказа </t>
  </si>
  <si>
    <t xml:space="preserve">Субвенции бюджетам муниципальных районов на выплату гражданам адресных субсидий на оплату жилья и жилищно-коммунальных услуг в соответствии со стандартами оплаты жилья и коммунальных услуг </t>
  </si>
  <si>
    <t>Субвенции бюджетам муниципальных районов на осуществление выплат ежемесячных пособий отдельным категориям граждан (инвалидам боевых действий I и II групп, из числа ветеранов боевых действий  в результате ранения, контузий, увечья либо заболевания, получен</t>
  </si>
  <si>
    <t>Субвенции бюджетам муниципальных районов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</t>
  </si>
  <si>
    <t>Субсидии бюджетам муниципальных районов осуществляемых в рамках реализации областной целевой программы "Совершенствование и развитие дорожной сети в Белгородской области"</t>
  </si>
  <si>
    <t xml:space="preserve">Субсидии на обеспечение жилыми помещениями детей–сирот,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</si>
  <si>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Субсидии бюджетам муниципальных районов на строительство, реконструкцию и капитальный ремонт объектов местного значения</t>
  </si>
  <si>
    <t>Субсидии бюджетам муниципальных районов на обеспечение жильём молодых семей</t>
  </si>
  <si>
    <t>Субсидии бюджетам муниципальных районов на комплектование книжных фондов библиотек</t>
  </si>
  <si>
    <t xml:space="preserve">                                                                   к решению двадцать восьмой сессии </t>
  </si>
  <si>
    <t>2 02 04221 05 0000 151</t>
  </si>
  <si>
    <t xml:space="preserve">Субсидии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 </t>
  </si>
  <si>
    <t>2 02 04920 05 0000 151</t>
  </si>
  <si>
    <t>2 02 04194 05 0000 151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</si>
</sst>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_-* #,##0.0_р_._-;\-* #,##0.0_р_._-;_-* &quot;-&quot;??_р_._-;_-@_-"/>
    <numFmt numFmtId="181" formatCode="0.0"/>
  </numFmts>
  <fonts count="3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2"/>
      <name val="Times New Roman"/>
      <family val="1"/>
    </font>
    <font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177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5" fillId="0" borderId="1" applyNumberFormat="0" applyFill="0" applyAlignment="0" applyProtection="0"/>
    <xf numFmtId="0" fontId="27" fillId="2" borderId="2" applyNumberFormat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3" applyNumberFormat="0" applyFon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4" fillId="8" borderId="6" applyNumberFormat="0" applyAlignment="0" applyProtection="0"/>
    <xf numFmtId="0" fontId="31" fillId="9" borderId="7" applyNumberFormat="0" applyAlignment="0" applyProtection="0"/>
    <xf numFmtId="0" fontId="24" fillId="2" borderId="6" applyNumberFormat="0" applyAlignment="0" applyProtection="0"/>
    <xf numFmtId="0" fontId="30" fillId="0" borderId="8" applyNumberFormat="0" applyFill="0" applyAlignment="0" applyProtection="0"/>
    <xf numFmtId="0" fontId="26" fillId="10" borderId="0" applyNumberFormat="0" applyBorder="0" applyAlignment="0" applyProtection="0"/>
    <xf numFmtId="0" fontId="16" fillId="11" borderId="0" applyNumberFormat="0" applyBorder="0" applyAlignment="0" applyProtection="0"/>
    <xf numFmtId="0" fontId="18" fillId="7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justify"/>
    </xf>
    <xf numFmtId="0" fontId="3" fillId="0" borderId="19" xfId="0" applyFont="1" applyFill="1" applyBorder="1" applyAlignment="1">
      <alignment horizontal="justify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justify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justify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6" fillId="0" borderId="18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Border="1" applyAlignment="1">
      <alignment horizontal="justify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justify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justify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justify"/>
    </xf>
    <xf numFmtId="0" fontId="3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justify"/>
    </xf>
    <xf numFmtId="0" fontId="3" fillId="0" borderId="42" xfId="0" applyFont="1" applyFill="1" applyBorder="1" applyAlignment="1">
      <alignment horizontal="justify"/>
    </xf>
    <xf numFmtId="0" fontId="6" fillId="0" borderId="38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180" fontId="3" fillId="0" borderId="47" xfId="21" applyNumberFormat="1" applyFont="1" applyFill="1" applyBorder="1" applyAlignment="1">
      <alignment horizontal="center" vertical="center" wrapText="1"/>
    </xf>
    <xf numFmtId="180" fontId="3" fillId="0" borderId="19" xfId="2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19" borderId="19" xfId="0" applyFont="1" applyFill="1" applyBorder="1" applyAlignment="1">
      <alignment/>
    </xf>
    <xf numFmtId="0" fontId="6" fillId="19" borderId="19" xfId="0" applyFont="1" applyFill="1" applyBorder="1" applyAlignment="1">
      <alignment vertical="center" wrapText="1"/>
    </xf>
    <xf numFmtId="180" fontId="6" fillId="20" borderId="19" xfId="21" applyNumberFormat="1" applyFont="1" applyFill="1" applyBorder="1" applyAlignment="1">
      <alignment horizontal="center" vertical="center" wrapText="1"/>
    </xf>
    <xf numFmtId="181" fontId="3" fillId="0" borderId="19" xfId="21" applyNumberFormat="1" applyFont="1" applyFill="1" applyBorder="1" applyAlignment="1">
      <alignment horizontal="center" vertical="center" wrapText="1"/>
    </xf>
    <xf numFmtId="3" fontId="3" fillId="20" borderId="19" xfId="0" applyNumberFormat="1" applyFont="1" applyFill="1" applyBorder="1" applyAlignment="1">
      <alignment horizontal="center" vertical="center"/>
    </xf>
    <xf numFmtId="181" fontId="6" fillId="20" borderId="19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justify"/>
    </xf>
    <xf numFmtId="0" fontId="3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4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0" fontId="9" fillId="0" borderId="19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0</xdr:rowOff>
    </xdr:from>
    <xdr:to>
      <xdr:col>1</xdr:col>
      <xdr:colOff>38100</xdr:colOff>
      <xdr:row>25</xdr:row>
      <xdr:rowOff>0</xdr:rowOff>
    </xdr:to>
    <xdr:sp>
      <xdr:nvSpPr>
        <xdr:cNvPr id="1" name="TextBox 218"/>
        <xdr:cNvSpPr txBox="1">
          <a:spLocks noChangeArrowheads="1"/>
        </xdr:cNvSpPr>
      </xdr:nvSpPr>
      <xdr:spPr>
        <a:xfrm>
          <a:off x="6381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2" name="TextBox 219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3" name="TextBox 220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4" name="TextBox 221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5" name="TextBox 222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6" name="TextBox 223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7" name="TextBox 224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38100</xdr:colOff>
      <xdr:row>25</xdr:row>
      <xdr:rowOff>0</xdr:rowOff>
    </xdr:to>
    <xdr:sp>
      <xdr:nvSpPr>
        <xdr:cNvPr id="8" name="TextBox 225"/>
        <xdr:cNvSpPr txBox="1">
          <a:spLocks noChangeArrowheads="1"/>
        </xdr:cNvSpPr>
      </xdr:nvSpPr>
      <xdr:spPr>
        <a:xfrm>
          <a:off x="6381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9" name="TextBox 226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10" name="TextBox 227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11" name="TextBox 228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38100</xdr:colOff>
      <xdr:row>25</xdr:row>
      <xdr:rowOff>0</xdr:rowOff>
    </xdr:to>
    <xdr:sp>
      <xdr:nvSpPr>
        <xdr:cNvPr id="12" name="TextBox 229"/>
        <xdr:cNvSpPr txBox="1">
          <a:spLocks noChangeArrowheads="1"/>
        </xdr:cNvSpPr>
      </xdr:nvSpPr>
      <xdr:spPr>
        <a:xfrm>
          <a:off x="6381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13" name="TextBox 230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14" name="TextBox 231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15" name="TextBox 232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1</xdr:col>
      <xdr:colOff>38100</xdr:colOff>
      <xdr:row>25</xdr:row>
      <xdr:rowOff>0</xdr:rowOff>
    </xdr:to>
    <xdr:sp>
      <xdr:nvSpPr>
        <xdr:cNvPr id="16" name="TextBox 233"/>
        <xdr:cNvSpPr txBox="1">
          <a:spLocks noChangeArrowheads="1"/>
        </xdr:cNvSpPr>
      </xdr:nvSpPr>
      <xdr:spPr>
        <a:xfrm>
          <a:off x="6381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17" name="TextBox 234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18" name="TextBox 235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19" name="TextBox 236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20" name="TextBox 237"/>
        <xdr:cNvSpPr txBox="1">
          <a:spLocks noChangeArrowheads="1"/>
        </xdr:cNvSpPr>
      </xdr:nvSpPr>
      <xdr:spPr>
        <a:xfrm>
          <a:off x="600075" y="211931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76200</xdr:colOff>
      <xdr:row>25</xdr:row>
      <xdr:rowOff>0</xdr:rowOff>
    </xdr:to>
    <xdr:sp>
      <xdr:nvSpPr>
        <xdr:cNvPr id="21" name="TextBox 238"/>
        <xdr:cNvSpPr txBox="1">
          <a:spLocks noChangeArrowheads="1"/>
        </xdr:cNvSpPr>
      </xdr:nvSpPr>
      <xdr:spPr>
        <a:xfrm>
          <a:off x="676275" y="21193125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2505075</xdr:colOff>
      <xdr:row>25</xdr:row>
      <xdr:rowOff>0</xdr:rowOff>
    </xdr:to>
    <xdr:sp>
      <xdr:nvSpPr>
        <xdr:cNvPr id="22" name="TextBox 239"/>
        <xdr:cNvSpPr txBox="1">
          <a:spLocks noChangeArrowheads="1"/>
        </xdr:cNvSpPr>
      </xdr:nvSpPr>
      <xdr:spPr>
        <a:xfrm>
          <a:off x="600075" y="21193125"/>
          <a:ext cx="25050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3" name="TextBox 240"/>
        <xdr:cNvSpPr txBox="1">
          <a:spLocks noChangeArrowheads="1"/>
        </xdr:cNvSpPr>
      </xdr:nvSpPr>
      <xdr:spPr>
        <a:xfrm>
          <a:off x="3181350" y="21193125"/>
          <a:ext cx="12287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" name="TextBox 241"/>
        <xdr:cNvSpPr txBox="1">
          <a:spLocks noChangeArrowheads="1"/>
        </xdr:cNvSpPr>
      </xdr:nvSpPr>
      <xdr:spPr>
        <a:xfrm>
          <a:off x="3181350" y="21193125"/>
          <a:ext cx="12287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5" name="TextBox 242"/>
        <xdr:cNvSpPr txBox="1">
          <a:spLocks noChangeArrowheads="1"/>
        </xdr:cNvSpPr>
      </xdr:nvSpPr>
      <xdr:spPr>
        <a:xfrm>
          <a:off x="3181350" y="21193125"/>
          <a:ext cx="12287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"/>
  <sheetViews>
    <sheetView workbookViewId="0" topLeftCell="C10">
      <selection activeCell="D3" sqref="D3"/>
    </sheetView>
  </sheetViews>
  <sheetFormatPr defaultColWidth="9.00390625" defaultRowHeight="12.75"/>
  <cols>
    <col min="1" max="1" width="31.00390625" style="0" customWidth="1"/>
    <col min="2" max="2" width="72.375" style="0" customWidth="1"/>
    <col min="3" max="3" width="10.875" style="0" customWidth="1"/>
  </cols>
  <sheetData>
    <row r="2" spans="1:2" ht="17.25">
      <c r="A2" s="130"/>
      <c r="B2" s="131" t="s">
        <v>0</v>
      </c>
    </row>
    <row r="4" spans="1:3" ht="15">
      <c r="A4" s="132" t="s">
        <v>1</v>
      </c>
      <c r="B4" s="133" t="s">
        <v>2</v>
      </c>
      <c r="C4" s="134" t="s">
        <v>3</v>
      </c>
    </row>
    <row r="5" spans="1:3" ht="15">
      <c r="A5" s="135" t="s">
        <v>4</v>
      </c>
      <c r="B5" s="136"/>
      <c r="C5" s="137" t="s">
        <v>5</v>
      </c>
    </row>
    <row r="6" spans="1:3" ht="15">
      <c r="A6" s="138">
        <v>1</v>
      </c>
      <c r="B6" s="138">
        <v>2</v>
      </c>
      <c r="C6" s="138">
        <v>3</v>
      </c>
    </row>
    <row r="7" spans="1:3" ht="15">
      <c r="A7" s="139" t="s">
        <v>6</v>
      </c>
      <c r="B7" s="139" t="s">
        <v>7</v>
      </c>
      <c r="C7" s="139">
        <v>286630</v>
      </c>
    </row>
    <row r="8" spans="1:3" ht="15">
      <c r="A8" s="139" t="s">
        <v>8</v>
      </c>
      <c r="B8" s="139" t="s">
        <v>9</v>
      </c>
      <c r="C8" s="139">
        <v>211911</v>
      </c>
    </row>
    <row r="9" spans="1:3" ht="15">
      <c r="A9" s="140" t="s">
        <v>10</v>
      </c>
      <c r="B9" s="140" t="s">
        <v>11</v>
      </c>
      <c r="C9" s="140">
        <v>211911</v>
      </c>
    </row>
    <row r="10" spans="1:3" ht="15">
      <c r="A10" s="139" t="s">
        <v>12</v>
      </c>
      <c r="B10" s="139" t="s">
        <v>13</v>
      </c>
      <c r="C10" s="139">
        <v>20889</v>
      </c>
    </row>
    <row r="11" spans="1:3" ht="28.5" customHeight="1">
      <c r="A11" s="140" t="s">
        <v>14</v>
      </c>
      <c r="B11" s="141" t="s">
        <v>15</v>
      </c>
      <c r="C11" s="140">
        <v>20705</v>
      </c>
    </row>
    <row r="12" spans="1:3" ht="19.5" customHeight="1">
      <c r="A12" s="140" t="s">
        <v>16</v>
      </c>
      <c r="B12" s="141" t="s">
        <v>17</v>
      </c>
      <c r="C12" s="140">
        <v>184</v>
      </c>
    </row>
    <row r="13" spans="1:3" ht="15">
      <c r="A13" s="139" t="s">
        <v>18</v>
      </c>
      <c r="B13" s="139" t="s">
        <v>19</v>
      </c>
      <c r="C13" s="139">
        <v>28845</v>
      </c>
    </row>
    <row r="14" spans="1:3" ht="16.5" customHeight="1">
      <c r="A14" s="140" t="s">
        <v>20</v>
      </c>
      <c r="B14" s="141" t="s">
        <v>21</v>
      </c>
      <c r="C14" s="140">
        <v>2375</v>
      </c>
    </row>
    <row r="15" spans="1:3" ht="15">
      <c r="A15" s="140" t="s">
        <v>22</v>
      </c>
      <c r="B15" s="140" t="s">
        <v>23</v>
      </c>
      <c r="C15" s="140">
        <v>26470</v>
      </c>
    </row>
    <row r="16" spans="1:3" ht="20.25" customHeight="1">
      <c r="A16" s="139" t="s">
        <v>24</v>
      </c>
      <c r="B16" s="139" t="s">
        <v>25</v>
      </c>
      <c r="C16" s="139">
        <v>1046</v>
      </c>
    </row>
    <row r="17" spans="1:3" ht="65.25" customHeight="1">
      <c r="A17" s="140" t="s">
        <v>26</v>
      </c>
      <c r="B17" s="141" t="s">
        <v>27</v>
      </c>
      <c r="C17" s="140">
        <v>1046</v>
      </c>
    </row>
    <row r="18" spans="1:3" ht="33" customHeight="1">
      <c r="A18" s="139" t="s">
        <v>28</v>
      </c>
      <c r="B18" s="142" t="s">
        <v>29</v>
      </c>
      <c r="C18" s="139">
        <v>300</v>
      </c>
    </row>
    <row r="19" spans="1:3" ht="23.25" customHeight="1">
      <c r="A19" s="139" t="s">
        <v>30</v>
      </c>
      <c r="B19" s="142" t="s">
        <v>31</v>
      </c>
      <c r="C19" s="139">
        <v>9408</v>
      </c>
    </row>
    <row r="20" spans="1:3" ht="33.75" customHeight="1">
      <c r="A20" s="139" t="s">
        <v>32</v>
      </c>
      <c r="B20" s="142" t="s">
        <v>33</v>
      </c>
      <c r="C20" s="139">
        <v>11070</v>
      </c>
    </row>
    <row r="21" spans="1:3" ht="37.5" customHeight="1">
      <c r="A21" s="139" t="s">
        <v>34</v>
      </c>
      <c r="B21" s="142" t="s">
        <v>35</v>
      </c>
      <c r="C21" s="139">
        <v>11070</v>
      </c>
    </row>
    <row r="22" spans="1:3" ht="21.75" customHeight="1">
      <c r="A22" s="139"/>
      <c r="B22" s="142" t="s">
        <v>36</v>
      </c>
      <c r="C22" s="139">
        <v>10891</v>
      </c>
    </row>
    <row r="23" spans="1:3" ht="21" customHeight="1">
      <c r="A23" s="139"/>
      <c r="B23" s="142" t="s">
        <v>37</v>
      </c>
      <c r="C23" s="139">
        <v>179</v>
      </c>
    </row>
    <row r="24" spans="1:3" ht="17.25" customHeight="1">
      <c r="A24" s="140" t="s">
        <v>38</v>
      </c>
      <c r="B24" s="141" t="s">
        <v>39</v>
      </c>
      <c r="C24" s="140"/>
    </row>
    <row r="25" spans="1:3" ht="20.25" customHeight="1">
      <c r="A25" s="139" t="s">
        <v>38</v>
      </c>
      <c r="B25" s="142" t="s">
        <v>39</v>
      </c>
      <c r="C25" s="139">
        <v>3084</v>
      </c>
    </row>
    <row r="26" spans="1:3" ht="29.25" customHeight="1">
      <c r="A26" s="140" t="s">
        <v>40</v>
      </c>
      <c r="B26" s="141" t="s">
        <v>41</v>
      </c>
      <c r="C26" s="140">
        <v>3084</v>
      </c>
    </row>
    <row r="27" spans="1:3" ht="19.5" customHeight="1">
      <c r="A27" s="140"/>
      <c r="B27" s="142" t="s">
        <v>42</v>
      </c>
      <c r="C27" s="139">
        <v>77</v>
      </c>
    </row>
    <row r="28" spans="1:3" ht="33.75" customHeight="1">
      <c r="A28" s="143" t="s">
        <v>43</v>
      </c>
      <c r="B28" s="144" t="s">
        <v>44</v>
      </c>
      <c r="C28" s="143">
        <v>4404</v>
      </c>
    </row>
    <row r="29" spans="1:3" ht="17.25">
      <c r="A29" s="145" t="s">
        <v>45</v>
      </c>
      <c r="B29" s="145" t="s">
        <v>46</v>
      </c>
      <c r="C29" s="145">
        <f>C8+C10+C13+C16+C18+C19+C20+C25+C28+C27</f>
        <v>291034</v>
      </c>
    </row>
  </sheetData>
  <sheetProtection/>
  <printOptions/>
  <pageMargins left="0.7900000000000001" right="0.7900000000000001" top="0.98" bottom="0.98" header="0.51" footer="0.51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="75" zoomScaleNormal="75" workbookViewId="0" topLeftCell="A86">
      <selection activeCell="D3" sqref="D3"/>
    </sheetView>
  </sheetViews>
  <sheetFormatPr defaultColWidth="9.00390625" defaultRowHeight="12.75"/>
  <cols>
    <col min="1" max="1" width="31.125" style="3" customWidth="1"/>
    <col min="2" max="2" width="72.375" style="0" customWidth="1"/>
    <col min="3" max="3" width="10.875" style="0" customWidth="1"/>
  </cols>
  <sheetData>
    <row r="1" spans="2:3" ht="15">
      <c r="B1" s="4" t="s">
        <v>47</v>
      </c>
      <c r="C1" s="5"/>
    </row>
    <row r="2" spans="2:3" ht="15">
      <c r="B2" s="6" t="s">
        <v>48</v>
      </c>
      <c r="C2" s="7"/>
    </row>
    <row r="3" spans="2:3" ht="15">
      <c r="B3" s="8" t="s">
        <v>49</v>
      </c>
      <c r="C3" s="8"/>
    </row>
    <row r="4" spans="2:3" ht="15">
      <c r="B4" s="6" t="s">
        <v>50</v>
      </c>
      <c r="C4" s="7"/>
    </row>
    <row r="5" spans="2:3" ht="15">
      <c r="B5" s="4" t="s">
        <v>51</v>
      </c>
      <c r="C5" s="5"/>
    </row>
    <row r="6" spans="2:3" ht="12.75">
      <c r="B6" s="9"/>
      <c r="C6" s="9"/>
    </row>
    <row r="7" spans="1:3" ht="15">
      <c r="A7" s="10"/>
      <c r="B7" s="4" t="s">
        <v>47</v>
      </c>
      <c r="C7" s="5"/>
    </row>
    <row r="8" spans="1:3" ht="15">
      <c r="A8" s="10"/>
      <c r="B8" s="6" t="s">
        <v>52</v>
      </c>
      <c r="C8" s="7"/>
    </row>
    <row r="9" spans="1:3" ht="15">
      <c r="A9" s="10"/>
      <c r="B9" s="8" t="s">
        <v>49</v>
      </c>
      <c r="C9" s="8"/>
    </row>
    <row r="10" spans="1:3" ht="15">
      <c r="A10" s="10"/>
      <c r="B10" s="6" t="s">
        <v>50</v>
      </c>
      <c r="C10" s="7"/>
    </row>
    <row r="11" spans="1:3" ht="15">
      <c r="A11" s="10"/>
      <c r="B11" s="4" t="s">
        <v>53</v>
      </c>
      <c r="C11" s="5"/>
    </row>
    <row r="12" spans="1:3" ht="12.75">
      <c r="A12" s="10"/>
      <c r="B12" s="9"/>
      <c r="C12" s="9"/>
    </row>
    <row r="13" spans="1:3" ht="17.25">
      <c r="A13" s="10"/>
      <c r="B13" s="11" t="s">
        <v>54</v>
      </c>
      <c r="C13" s="12"/>
    </row>
    <row r="14" spans="1:3" ht="15.75" customHeight="1">
      <c r="A14" s="11" t="s">
        <v>55</v>
      </c>
      <c r="B14" s="11"/>
      <c r="C14" s="11"/>
    </row>
    <row r="15" spans="1:3" ht="13.5">
      <c r="A15" s="10"/>
      <c r="B15" s="9"/>
      <c r="C15" s="9"/>
    </row>
    <row r="16" spans="1:3" ht="15">
      <c r="A16" s="13" t="s">
        <v>1</v>
      </c>
      <c r="B16" s="14" t="s">
        <v>2</v>
      </c>
      <c r="C16" s="15" t="s">
        <v>3</v>
      </c>
    </row>
    <row r="17" spans="1:3" ht="15.75" customHeight="1">
      <c r="A17" s="16" t="s">
        <v>4</v>
      </c>
      <c r="B17" s="17"/>
      <c r="C17" s="18" t="s">
        <v>5</v>
      </c>
    </row>
    <row r="18" spans="1:3" ht="13.5">
      <c r="A18" s="19">
        <v>1</v>
      </c>
      <c r="B18" s="20">
        <v>2</v>
      </c>
      <c r="C18" s="21">
        <v>3</v>
      </c>
    </row>
    <row r="19" spans="1:3" ht="15">
      <c r="A19" s="22" t="s">
        <v>6</v>
      </c>
      <c r="B19" s="23" t="s">
        <v>7</v>
      </c>
      <c r="C19" s="24">
        <v>222897</v>
      </c>
    </row>
    <row r="20" spans="1:3" ht="30.75" customHeight="1">
      <c r="A20" s="22" t="s">
        <v>8</v>
      </c>
      <c r="B20" s="23" t="s">
        <v>9</v>
      </c>
      <c r="C20" s="24">
        <v>143548</v>
      </c>
    </row>
    <row r="21" spans="1:3" ht="19.5" customHeight="1">
      <c r="A21" s="25" t="s">
        <v>10</v>
      </c>
      <c r="B21" s="26" t="s">
        <v>56</v>
      </c>
      <c r="C21" s="27">
        <v>143548</v>
      </c>
    </row>
    <row r="22" spans="1:3" ht="15">
      <c r="A22" s="22" t="s">
        <v>12</v>
      </c>
      <c r="B22" s="23" t="s">
        <v>13</v>
      </c>
      <c r="C22" s="24">
        <v>20889</v>
      </c>
    </row>
    <row r="23" spans="1:3" ht="30" customHeight="1">
      <c r="A23" s="25" t="s">
        <v>57</v>
      </c>
      <c r="B23" s="28" t="s">
        <v>58</v>
      </c>
      <c r="C23" s="27">
        <v>20705</v>
      </c>
    </row>
    <row r="24" spans="1:3" ht="14.25" customHeight="1">
      <c r="A24" s="25" t="s">
        <v>16</v>
      </c>
      <c r="B24" s="28" t="s">
        <v>59</v>
      </c>
      <c r="C24" s="27">
        <v>184</v>
      </c>
    </row>
    <row r="25" spans="1:3" ht="15">
      <c r="A25" s="22" t="s">
        <v>18</v>
      </c>
      <c r="B25" s="23" t="s">
        <v>19</v>
      </c>
      <c r="C25" s="24">
        <v>27689</v>
      </c>
    </row>
    <row r="26" spans="1:3" ht="27.75" customHeight="1">
      <c r="A26" s="25" t="s">
        <v>60</v>
      </c>
      <c r="B26" s="28" t="s">
        <v>61</v>
      </c>
      <c r="C26" s="27">
        <v>2375</v>
      </c>
    </row>
    <row r="27" spans="1:3" ht="15" customHeight="1">
      <c r="A27" s="25" t="s">
        <v>62</v>
      </c>
      <c r="B27" s="26" t="s">
        <v>63</v>
      </c>
      <c r="C27" s="27">
        <v>25314</v>
      </c>
    </row>
    <row r="28" spans="1:3" ht="15">
      <c r="A28" s="22" t="s">
        <v>24</v>
      </c>
      <c r="B28" s="23" t="s">
        <v>25</v>
      </c>
      <c r="C28" s="24">
        <v>1046</v>
      </c>
    </row>
    <row r="29" spans="1:3" ht="62.25" customHeight="1">
      <c r="A29" s="25" t="s">
        <v>26</v>
      </c>
      <c r="B29" s="28" t="s">
        <v>27</v>
      </c>
      <c r="C29" s="27">
        <v>1046</v>
      </c>
    </row>
    <row r="30" spans="1:3" ht="30.75">
      <c r="A30" s="22" t="s">
        <v>28</v>
      </c>
      <c r="B30" s="29" t="s">
        <v>29</v>
      </c>
      <c r="C30" s="24">
        <v>1456</v>
      </c>
    </row>
    <row r="31" spans="1:3" ht="33" customHeight="1">
      <c r="A31" s="22" t="s">
        <v>32</v>
      </c>
      <c r="B31" s="29" t="s">
        <v>33</v>
      </c>
      <c r="C31" s="24">
        <v>24978</v>
      </c>
    </row>
    <row r="32" spans="1:3" ht="33" customHeight="1">
      <c r="A32" s="22" t="s">
        <v>30</v>
      </c>
      <c r="B32" s="29" t="s">
        <v>64</v>
      </c>
      <c r="C32" s="24">
        <v>9408</v>
      </c>
    </row>
    <row r="33" spans="1:3" ht="29.25" customHeight="1">
      <c r="A33" s="22" t="s">
        <v>34</v>
      </c>
      <c r="B33" s="29" t="s">
        <v>35</v>
      </c>
      <c r="C33" s="24">
        <v>15570</v>
      </c>
    </row>
    <row r="34" spans="1:3" ht="58.5" customHeight="1">
      <c r="A34" s="25" t="s">
        <v>65</v>
      </c>
      <c r="B34" s="28" t="s">
        <v>66</v>
      </c>
      <c r="C34" s="27">
        <v>10641</v>
      </c>
    </row>
    <row r="35" spans="1:3" ht="64.5" customHeight="1">
      <c r="A35" s="25" t="s">
        <v>67</v>
      </c>
      <c r="B35" s="28" t="s">
        <v>68</v>
      </c>
      <c r="C35" s="27">
        <v>250</v>
      </c>
    </row>
    <row r="36" spans="1:3" ht="60.75" customHeight="1">
      <c r="A36" s="25" t="s">
        <v>69</v>
      </c>
      <c r="B36" s="28" t="s">
        <v>70</v>
      </c>
      <c r="C36" s="27">
        <v>4679</v>
      </c>
    </row>
    <row r="37" spans="1:3" ht="47.25" customHeight="1">
      <c r="A37" s="22" t="s">
        <v>71</v>
      </c>
      <c r="B37" s="29" t="s">
        <v>72</v>
      </c>
      <c r="C37" s="24">
        <v>3</v>
      </c>
    </row>
    <row r="38" spans="1:3" ht="17.25" customHeight="1">
      <c r="A38" s="22" t="s">
        <v>38</v>
      </c>
      <c r="B38" s="29" t="s">
        <v>39</v>
      </c>
      <c r="C38" s="24">
        <v>3084</v>
      </c>
    </row>
    <row r="39" spans="1:3" ht="29.25" customHeight="1">
      <c r="A39" s="25" t="s">
        <v>73</v>
      </c>
      <c r="B39" s="28" t="s">
        <v>41</v>
      </c>
      <c r="C39" s="27">
        <v>3084</v>
      </c>
    </row>
    <row r="40" spans="1:3" ht="18" customHeight="1">
      <c r="A40" s="22" t="s">
        <v>74</v>
      </c>
      <c r="B40" s="29" t="s">
        <v>75</v>
      </c>
      <c r="C40" s="24">
        <v>204</v>
      </c>
    </row>
    <row r="41" spans="1:3" ht="33" customHeight="1">
      <c r="A41" s="30" t="s">
        <v>43</v>
      </c>
      <c r="B41" s="31" t="s">
        <v>44</v>
      </c>
      <c r="C41" s="32">
        <v>6204</v>
      </c>
    </row>
    <row r="42" spans="1:3" ht="20.25" customHeight="1">
      <c r="A42" s="30" t="s">
        <v>76</v>
      </c>
      <c r="B42" s="31" t="s">
        <v>77</v>
      </c>
      <c r="C42" s="32">
        <v>229101</v>
      </c>
    </row>
    <row r="43" spans="1:3" ht="20.25" customHeight="1">
      <c r="A43" s="19">
        <v>1</v>
      </c>
      <c r="B43" s="20">
        <v>2</v>
      </c>
      <c r="C43" s="21">
        <v>3</v>
      </c>
    </row>
    <row r="44" spans="1:3" ht="20.25" customHeight="1">
      <c r="A44" s="30" t="s">
        <v>78</v>
      </c>
      <c r="B44" s="31" t="s">
        <v>79</v>
      </c>
      <c r="C44" s="32">
        <f>C45+C47+C76+C88+C85+C87+C86+C89</f>
        <v>375325</v>
      </c>
    </row>
    <row r="45" spans="1:3" ht="33.75" customHeight="1">
      <c r="A45" s="30" t="s">
        <v>80</v>
      </c>
      <c r="B45" s="31" t="s">
        <v>81</v>
      </c>
      <c r="C45" s="32">
        <v>64550</v>
      </c>
    </row>
    <row r="46" spans="1:3" ht="33.75" customHeight="1">
      <c r="A46" s="33" t="s">
        <v>82</v>
      </c>
      <c r="B46" s="34" t="s">
        <v>83</v>
      </c>
      <c r="C46" s="35">
        <v>64550</v>
      </c>
    </row>
    <row r="47" spans="1:3" ht="30.75" customHeight="1">
      <c r="A47" s="30" t="s">
        <v>84</v>
      </c>
      <c r="B47" s="31" t="s">
        <v>85</v>
      </c>
      <c r="C47" s="32">
        <f>C48+C49+C50+C51+C52+C54+C55+C60+C61+C62+C63+C64+C65+C66+C67+C68+C71+C72+C56+C53+C73+C74+C75+C70</f>
        <v>162539</v>
      </c>
    </row>
    <row r="48" spans="1:3" ht="32.25" customHeight="1">
      <c r="A48" s="25" t="s">
        <v>86</v>
      </c>
      <c r="B48" s="36" t="s">
        <v>87</v>
      </c>
      <c r="C48" s="27">
        <v>7961</v>
      </c>
    </row>
    <row r="49" spans="1:3" ht="30.75" customHeight="1">
      <c r="A49" s="25" t="s">
        <v>88</v>
      </c>
      <c r="B49" s="36" t="s">
        <v>89</v>
      </c>
      <c r="C49" s="27">
        <v>815</v>
      </c>
    </row>
    <row r="50" spans="1:3" ht="46.5">
      <c r="A50" s="25" t="s">
        <v>90</v>
      </c>
      <c r="B50" s="36" t="s">
        <v>91</v>
      </c>
      <c r="C50" s="27">
        <v>1785</v>
      </c>
    </row>
    <row r="51" spans="1:3" ht="48" customHeight="1">
      <c r="A51" s="25" t="s">
        <v>90</v>
      </c>
      <c r="B51" s="37" t="s">
        <v>92</v>
      </c>
      <c r="C51" s="35">
        <v>32</v>
      </c>
    </row>
    <row r="52" spans="1:3" ht="81.75" customHeight="1">
      <c r="A52" s="25" t="s">
        <v>93</v>
      </c>
      <c r="B52" s="37" t="s">
        <v>94</v>
      </c>
      <c r="C52" s="35">
        <v>25</v>
      </c>
    </row>
    <row r="53" spans="1:3" ht="32.25" customHeight="1">
      <c r="A53" s="25" t="s">
        <v>95</v>
      </c>
      <c r="B53" s="37" t="s">
        <v>96</v>
      </c>
      <c r="C53" s="35">
        <v>149</v>
      </c>
    </row>
    <row r="54" spans="1:3" ht="34.5" customHeight="1">
      <c r="A54" s="25" t="s">
        <v>97</v>
      </c>
      <c r="B54" s="36" t="s">
        <v>98</v>
      </c>
      <c r="C54" s="27">
        <v>7247</v>
      </c>
    </row>
    <row r="55" spans="1:3" ht="63.75" customHeight="1">
      <c r="A55" s="25" t="s">
        <v>99</v>
      </c>
      <c r="B55" s="37" t="s">
        <v>100</v>
      </c>
      <c r="C55" s="35">
        <v>93</v>
      </c>
    </row>
    <row r="56" spans="1:3" ht="30" customHeight="1">
      <c r="A56" s="25"/>
      <c r="B56" s="37" t="s">
        <v>101</v>
      </c>
      <c r="C56" s="35">
        <v>9284</v>
      </c>
    </row>
    <row r="57" spans="1:3" ht="30" customHeight="1">
      <c r="A57" s="25" t="s">
        <v>102</v>
      </c>
      <c r="B57" s="37" t="s">
        <v>103</v>
      </c>
      <c r="C57" s="35">
        <v>9133</v>
      </c>
    </row>
    <row r="58" spans="1:3" ht="30" customHeight="1">
      <c r="A58" s="25" t="s">
        <v>104</v>
      </c>
      <c r="B58" s="37" t="s">
        <v>105</v>
      </c>
      <c r="C58" s="35">
        <v>137</v>
      </c>
    </row>
    <row r="59" spans="1:3" ht="30" customHeight="1">
      <c r="A59" s="25" t="s">
        <v>106</v>
      </c>
      <c r="B59" s="37" t="s">
        <v>107</v>
      </c>
      <c r="C59" s="35">
        <v>14</v>
      </c>
    </row>
    <row r="60" spans="1:3" ht="33" customHeight="1">
      <c r="A60" s="25" t="s">
        <v>108</v>
      </c>
      <c r="B60" s="36" t="s">
        <v>109</v>
      </c>
      <c r="C60" s="27">
        <v>14464</v>
      </c>
    </row>
    <row r="61" spans="1:3" ht="33.75" customHeight="1">
      <c r="A61" s="25" t="s">
        <v>108</v>
      </c>
      <c r="B61" s="36" t="s">
        <v>110</v>
      </c>
      <c r="C61" s="27">
        <v>3039</v>
      </c>
    </row>
    <row r="62" spans="1:3" ht="63" customHeight="1">
      <c r="A62" s="25" t="s">
        <v>108</v>
      </c>
      <c r="B62" s="36" t="s">
        <v>111</v>
      </c>
      <c r="C62" s="27">
        <v>12240</v>
      </c>
    </row>
    <row r="63" spans="1:3" ht="37.5" customHeight="1">
      <c r="A63" s="25" t="s">
        <v>108</v>
      </c>
      <c r="B63" s="37" t="s">
        <v>112</v>
      </c>
      <c r="C63" s="35">
        <v>3181</v>
      </c>
    </row>
    <row r="64" spans="1:3" ht="35.25" customHeight="1">
      <c r="A64" s="25" t="s">
        <v>108</v>
      </c>
      <c r="B64" s="37" t="s">
        <v>113</v>
      </c>
      <c r="C64" s="35">
        <v>422</v>
      </c>
    </row>
    <row r="65" spans="1:3" ht="33" customHeight="1">
      <c r="A65" s="25" t="s">
        <v>114</v>
      </c>
      <c r="B65" s="37" t="s">
        <v>115</v>
      </c>
      <c r="C65" s="35">
        <v>240</v>
      </c>
    </row>
    <row r="66" spans="1:3" ht="50.25" customHeight="1">
      <c r="A66" s="25" t="s">
        <v>108</v>
      </c>
      <c r="B66" s="37" t="s">
        <v>116</v>
      </c>
      <c r="C66" s="35">
        <v>185</v>
      </c>
    </row>
    <row r="67" spans="1:3" ht="47.25" customHeight="1">
      <c r="A67" s="25" t="s">
        <v>108</v>
      </c>
      <c r="B67" s="37" t="s">
        <v>117</v>
      </c>
      <c r="C67" s="35">
        <v>747</v>
      </c>
    </row>
    <row r="68" spans="1:3" ht="40.5" customHeight="1">
      <c r="A68" s="25" t="s">
        <v>108</v>
      </c>
      <c r="B68" s="37" t="s">
        <v>118</v>
      </c>
      <c r="C68" s="35">
        <v>3546</v>
      </c>
    </row>
    <row r="69" spans="1:3" ht="23.25" customHeight="1">
      <c r="A69" s="19">
        <v>1</v>
      </c>
      <c r="B69" s="20">
        <v>2</v>
      </c>
      <c r="C69" s="21">
        <v>3</v>
      </c>
    </row>
    <row r="70" spans="1:3" ht="37.5" customHeight="1">
      <c r="A70" s="25" t="s">
        <v>119</v>
      </c>
      <c r="B70" s="37" t="s">
        <v>120</v>
      </c>
      <c r="C70" s="35">
        <v>613</v>
      </c>
    </row>
    <row r="71" spans="1:3" ht="39" customHeight="1">
      <c r="A71" s="25" t="s">
        <v>108</v>
      </c>
      <c r="B71" s="37" t="s">
        <v>121</v>
      </c>
      <c r="C71" s="35">
        <v>94007</v>
      </c>
    </row>
    <row r="72" spans="1:3" ht="33.75" customHeight="1">
      <c r="A72" s="25" t="s">
        <v>122</v>
      </c>
      <c r="B72" s="37" t="s">
        <v>123</v>
      </c>
      <c r="C72" s="35">
        <v>1787</v>
      </c>
    </row>
    <row r="73" spans="1:3" ht="46.5" customHeight="1">
      <c r="A73" s="25" t="s">
        <v>108</v>
      </c>
      <c r="B73" s="37" t="s">
        <v>124</v>
      </c>
      <c r="C73" s="35">
        <v>14</v>
      </c>
    </row>
    <row r="74" spans="1:3" s="1" customFormat="1" ht="18.75" customHeight="1">
      <c r="A74" s="25" t="s">
        <v>125</v>
      </c>
      <c r="B74" s="37" t="s">
        <v>126</v>
      </c>
      <c r="C74" s="35">
        <v>100</v>
      </c>
    </row>
    <row r="75" spans="1:3" s="1" customFormat="1" ht="32.25" customHeight="1">
      <c r="A75" s="25" t="s">
        <v>127</v>
      </c>
      <c r="B75" s="37" t="s">
        <v>128</v>
      </c>
      <c r="C75" s="35">
        <v>563</v>
      </c>
    </row>
    <row r="76" spans="1:3" ht="33" customHeight="1">
      <c r="A76" s="22" t="s">
        <v>129</v>
      </c>
      <c r="B76" s="41" t="s">
        <v>130</v>
      </c>
      <c r="C76" s="32">
        <f>C77+C78+C79+C81+C82+C80+C83+C84</f>
        <v>130728</v>
      </c>
    </row>
    <row r="77" spans="1:3" ht="108" customHeight="1">
      <c r="A77" s="25" t="s">
        <v>131</v>
      </c>
      <c r="B77" s="36" t="s">
        <v>132</v>
      </c>
      <c r="C77" s="27">
        <v>32948</v>
      </c>
    </row>
    <row r="78" spans="1:3" ht="33" customHeight="1">
      <c r="A78" s="33" t="s">
        <v>133</v>
      </c>
      <c r="B78" s="37" t="s">
        <v>134</v>
      </c>
      <c r="C78" s="35">
        <v>91982</v>
      </c>
    </row>
    <row r="79" spans="1:3" ht="45.75" customHeight="1">
      <c r="A79" s="33" t="s">
        <v>135</v>
      </c>
      <c r="B79" s="37" t="s">
        <v>136</v>
      </c>
      <c r="C79" s="35">
        <v>4294</v>
      </c>
    </row>
    <row r="80" spans="1:3" ht="45.75" customHeight="1">
      <c r="A80" s="33" t="s">
        <v>133</v>
      </c>
      <c r="B80" s="37" t="s">
        <v>137</v>
      </c>
      <c r="C80" s="35">
        <v>92</v>
      </c>
    </row>
    <row r="81" spans="1:3" ht="30.75" customHeight="1">
      <c r="A81" s="33" t="s">
        <v>133</v>
      </c>
      <c r="B81" s="37" t="s">
        <v>138</v>
      </c>
      <c r="C81" s="35">
        <v>27</v>
      </c>
    </row>
    <row r="82" spans="1:3" ht="30.75" customHeight="1">
      <c r="A82" s="33" t="s">
        <v>133</v>
      </c>
      <c r="B82" s="37" t="s">
        <v>139</v>
      </c>
      <c r="C82" s="35">
        <v>10</v>
      </c>
    </row>
    <row r="83" spans="1:3" ht="30.75" customHeight="1">
      <c r="A83" s="33" t="s">
        <v>140</v>
      </c>
      <c r="B83" s="126" t="s">
        <v>141</v>
      </c>
      <c r="C83" s="127">
        <v>1000</v>
      </c>
    </row>
    <row r="84" spans="1:3" ht="30.75" customHeight="1">
      <c r="A84" s="33" t="s">
        <v>142</v>
      </c>
      <c r="B84" s="126" t="s">
        <v>143</v>
      </c>
      <c r="C84" s="127">
        <v>375</v>
      </c>
    </row>
    <row r="85" spans="1:3" ht="63" customHeight="1">
      <c r="A85" s="33" t="s">
        <v>144</v>
      </c>
      <c r="B85" s="126" t="s">
        <v>145</v>
      </c>
      <c r="C85" s="127">
        <v>138</v>
      </c>
    </row>
    <row r="86" spans="1:3" ht="51" customHeight="1">
      <c r="A86" s="33" t="s">
        <v>144</v>
      </c>
      <c r="B86" s="126" t="s">
        <v>146</v>
      </c>
      <c r="C86" s="127">
        <v>35</v>
      </c>
    </row>
    <row r="87" spans="1:3" ht="96" customHeight="1">
      <c r="A87" s="33" t="s">
        <v>144</v>
      </c>
      <c r="B87" s="126" t="s">
        <v>147</v>
      </c>
      <c r="C87" s="127">
        <v>3700</v>
      </c>
    </row>
    <row r="88" spans="1:3" s="2" customFormat="1" ht="30.75" customHeight="1">
      <c r="A88" s="30" t="s">
        <v>144</v>
      </c>
      <c r="B88" s="41" t="s">
        <v>148</v>
      </c>
      <c r="C88" s="32">
        <v>74</v>
      </c>
    </row>
    <row r="89" spans="1:3" s="2" customFormat="1" ht="30.75" customHeight="1">
      <c r="A89" s="30" t="s">
        <v>149</v>
      </c>
      <c r="B89" s="128" t="s">
        <v>150</v>
      </c>
      <c r="C89" s="129">
        <v>13561</v>
      </c>
    </row>
    <row r="90" spans="1:3" ht="31.5" customHeight="1">
      <c r="A90" s="45" t="s">
        <v>45</v>
      </c>
      <c r="B90" s="46" t="s">
        <v>46</v>
      </c>
      <c r="C90" s="47">
        <f>C42+C44</f>
        <v>604426</v>
      </c>
    </row>
  </sheetData>
  <sheetProtection/>
  <mergeCells count="7">
    <mergeCell ref="B1:C1"/>
    <mergeCell ref="B3:C3"/>
    <mergeCell ref="B5:C5"/>
    <mergeCell ref="B7:C7"/>
    <mergeCell ref="B9:C9"/>
    <mergeCell ref="B11:C11"/>
    <mergeCell ref="A14:C14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149"/>
  <sheetViews>
    <sheetView tabSelected="1" view="pageBreakPreview" zoomScaleSheetLayoutView="100" workbookViewId="0" topLeftCell="A32">
      <selection activeCell="F39" sqref="F39"/>
    </sheetView>
  </sheetViews>
  <sheetFormatPr defaultColWidth="8.875" defaultRowHeight="12.75"/>
  <cols>
    <col min="1" max="1" width="7.875" style="101" customWidth="1"/>
    <col min="2" max="2" width="32.875" style="101" customWidth="1"/>
    <col min="3" max="3" width="17.125" style="101" customWidth="1"/>
    <col min="4" max="4" width="14.375" style="101" customWidth="1"/>
    <col min="5" max="5" width="0.12890625" style="101" hidden="1" customWidth="1"/>
    <col min="6" max="6" width="13.75390625" style="101" customWidth="1"/>
    <col min="7" max="7" width="14.375" style="101" customWidth="1"/>
    <col min="8" max="8" width="13.50390625" style="101" customWidth="1"/>
    <col min="9" max="248" width="9.125" style="101" bestFit="1" customWidth="1"/>
    <col min="249" max="16384" width="8.875" style="101" customWidth="1"/>
  </cols>
  <sheetData>
    <row r="1" spans="1:8" ht="93" customHeight="1">
      <c r="A1" s="102" t="s">
        <v>151</v>
      </c>
      <c r="B1" s="102"/>
      <c r="C1" s="102"/>
      <c r="D1" s="102"/>
      <c r="E1" s="102"/>
      <c r="F1" s="102"/>
      <c r="G1" s="102"/>
      <c r="H1" s="102"/>
    </row>
    <row r="2" spans="2:8" ht="18" customHeight="1">
      <c r="B2" s="103"/>
      <c r="C2" s="104"/>
      <c r="D2" s="105"/>
      <c r="E2" s="105"/>
      <c r="H2" s="105" t="s">
        <v>152</v>
      </c>
    </row>
    <row r="3" spans="1:8" ht="94.5" customHeight="1">
      <c r="A3" s="106" t="s">
        <v>153</v>
      </c>
      <c r="B3" s="106" t="s">
        <v>2</v>
      </c>
      <c r="C3" s="106" t="s">
        <v>154</v>
      </c>
      <c r="D3" s="106" t="s">
        <v>155</v>
      </c>
      <c r="E3" s="107" t="s">
        <v>156</v>
      </c>
      <c r="F3" s="108" t="s">
        <v>157</v>
      </c>
      <c r="G3" s="106" t="s">
        <v>158</v>
      </c>
      <c r="H3" s="106" t="s">
        <v>159</v>
      </c>
    </row>
    <row r="4" spans="1:8" ht="14.25" customHeight="1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09">
        <v>7</v>
      </c>
      <c r="H4" s="109">
        <v>8</v>
      </c>
    </row>
    <row r="5" spans="1:8" ht="34.5" customHeight="1">
      <c r="A5" s="110">
        <v>1</v>
      </c>
      <c r="B5" s="111" t="s">
        <v>56</v>
      </c>
      <c r="C5" s="112">
        <v>569143</v>
      </c>
      <c r="D5" s="113">
        <v>117768.1</v>
      </c>
      <c r="E5" s="113">
        <f aca="true" t="shared" si="0" ref="E5:E18">ROUND((D5/180089.7%),1)</f>
        <v>65.4</v>
      </c>
      <c r="F5" s="113">
        <f aca="true" t="shared" si="1" ref="F5:F17">D5/C5%</f>
        <v>20.692181051159373</v>
      </c>
      <c r="G5" s="113">
        <v>106928.8</v>
      </c>
      <c r="H5" s="113">
        <f>ROUND((D5/G5%),1)</f>
        <v>110.1</v>
      </c>
    </row>
    <row r="6" spans="1:8" ht="67.5" customHeight="1">
      <c r="A6" s="110">
        <v>2</v>
      </c>
      <c r="B6" s="111" t="s">
        <v>160</v>
      </c>
      <c r="C6" s="113">
        <v>29436</v>
      </c>
      <c r="D6" s="113">
        <v>7590.4</v>
      </c>
      <c r="E6" s="113">
        <f t="shared" si="0"/>
        <v>4.2</v>
      </c>
      <c r="F6" s="113">
        <f t="shared" si="1"/>
        <v>25.786112243511344</v>
      </c>
      <c r="G6" s="113">
        <v>6343.9</v>
      </c>
      <c r="H6" s="113">
        <f>ROUND((D6/G6%),1)</f>
        <v>119.6</v>
      </c>
    </row>
    <row r="7" spans="1:8" ht="54.75" customHeight="1">
      <c r="A7" s="110">
        <v>3</v>
      </c>
      <c r="B7" s="111" t="s">
        <v>161</v>
      </c>
      <c r="C7" s="113">
        <v>16523</v>
      </c>
      <c r="D7" s="113">
        <v>3736.9</v>
      </c>
      <c r="E7" s="113">
        <f t="shared" si="0"/>
        <v>2.1</v>
      </c>
      <c r="F7" s="113">
        <f t="shared" si="1"/>
        <v>22.61635296253707</v>
      </c>
      <c r="G7" s="113">
        <v>0</v>
      </c>
      <c r="H7" s="113">
        <v>0</v>
      </c>
    </row>
    <row r="8" spans="1:8" ht="57.75" customHeight="1">
      <c r="A8" s="110">
        <v>4</v>
      </c>
      <c r="B8" s="111" t="s">
        <v>58</v>
      </c>
      <c r="C8" s="113">
        <v>52</v>
      </c>
      <c r="D8" s="113">
        <v>109.1</v>
      </c>
      <c r="E8" s="113">
        <f t="shared" si="0"/>
        <v>0.1</v>
      </c>
      <c r="F8" s="113">
        <f t="shared" si="1"/>
        <v>209.8076923076923</v>
      </c>
      <c r="G8" s="113">
        <v>5256</v>
      </c>
      <c r="H8" s="113">
        <f aca="true" t="shared" si="2" ref="H8:H16">ROUND((D8/G8%),1)</f>
        <v>2.1</v>
      </c>
    </row>
    <row r="9" spans="1:8" ht="45" customHeight="1">
      <c r="A9" s="110">
        <v>5</v>
      </c>
      <c r="B9" s="111" t="s">
        <v>59</v>
      </c>
      <c r="C9" s="113">
        <v>8479</v>
      </c>
      <c r="D9" s="113">
        <v>12327.4</v>
      </c>
      <c r="E9" s="113">
        <f t="shared" si="0"/>
        <v>6.8</v>
      </c>
      <c r="F9" s="113">
        <f t="shared" si="1"/>
        <v>145.38742776270786</v>
      </c>
      <c r="G9" s="113">
        <v>7824.4</v>
      </c>
      <c r="H9" s="113">
        <f t="shared" si="2"/>
        <v>157.6</v>
      </c>
    </row>
    <row r="10" spans="1:8" ht="87" customHeight="1">
      <c r="A10" s="110">
        <v>6</v>
      </c>
      <c r="B10" s="114" t="s">
        <v>162</v>
      </c>
      <c r="C10" s="113">
        <v>12200</v>
      </c>
      <c r="D10" s="113">
        <v>2503.2</v>
      </c>
      <c r="E10" s="113">
        <f t="shared" si="0"/>
        <v>1.4</v>
      </c>
      <c r="F10" s="113">
        <f t="shared" si="1"/>
        <v>20.518032786885243</v>
      </c>
      <c r="G10" s="113">
        <v>3172.2</v>
      </c>
      <c r="H10" s="113">
        <f t="shared" si="2"/>
        <v>78.9</v>
      </c>
    </row>
    <row r="11" spans="1:8" ht="33.75" customHeight="1">
      <c r="A11" s="110">
        <v>7</v>
      </c>
      <c r="B11" s="114" t="s">
        <v>163</v>
      </c>
      <c r="C11" s="113">
        <v>39898</v>
      </c>
      <c r="D11" s="113">
        <v>1926</v>
      </c>
      <c r="E11" s="113">
        <f t="shared" si="0"/>
        <v>1.1</v>
      </c>
      <c r="F11" s="113">
        <f t="shared" si="1"/>
        <v>4.827309639580931</v>
      </c>
      <c r="G11" s="113">
        <v>1817.4</v>
      </c>
      <c r="H11" s="113">
        <f t="shared" si="2"/>
        <v>106</v>
      </c>
    </row>
    <row r="12" spans="1:8" ht="18" customHeight="1">
      <c r="A12" s="110">
        <v>8</v>
      </c>
      <c r="B12" s="114" t="s">
        <v>63</v>
      </c>
      <c r="C12" s="113">
        <v>81800</v>
      </c>
      <c r="D12" s="113">
        <v>14557.5</v>
      </c>
      <c r="E12" s="113">
        <f t="shared" si="0"/>
        <v>8.1</v>
      </c>
      <c r="F12" s="113">
        <f t="shared" si="1"/>
        <v>17.79645476772616</v>
      </c>
      <c r="G12" s="113">
        <v>14373.1</v>
      </c>
      <c r="H12" s="113">
        <f t="shared" si="2"/>
        <v>101.3</v>
      </c>
    </row>
    <row r="13" spans="1:8" ht="22.5" customHeight="1">
      <c r="A13" s="110">
        <v>9</v>
      </c>
      <c r="B13" s="111" t="s">
        <v>25</v>
      </c>
      <c r="C13" s="113">
        <v>7112</v>
      </c>
      <c r="D13" s="113">
        <v>1732.9</v>
      </c>
      <c r="E13" s="113">
        <f t="shared" si="0"/>
        <v>1</v>
      </c>
      <c r="F13" s="113">
        <f t="shared" si="1"/>
        <v>24.36586051743532</v>
      </c>
      <c r="G13" s="113">
        <v>1566.4</v>
      </c>
      <c r="H13" s="113">
        <f t="shared" si="2"/>
        <v>110.6</v>
      </c>
    </row>
    <row r="14" spans="1:8" ht="138" customHeight="1">
      <c r="A14" s="110">
        <v>10</v>
      </c>
      <c r="B14" s="115" t="s">
        <v>164</v>
      </c>
      <c r="C14" s="113">
        <v>21800</v>
      </c>
      <c r="D14" s="113">
        <v>4794</v>
      </c>
      <c r="E14" s="113">
        <f t="shared" si="0"/>
        <v>2.7</v>
      </c>
      <c r="F14" s="113">
        <f t="shared" si="1"/>
        <v>21.990825688073393</v>
      </c>
      <c r="G14" s="113">
        <v>3868.3</v>
      </c>
      <c r="H14" s="113">
        <f t="shared" si="2"/>
        <v>123.9</v>
      </c>
    </row>
    <row r="15" spans="1:8" ht="84" customHeight="1">
      <c r="A15" s="110">
        <v>11</v>
      </c>
      <c r="B15" s="111" t="s">
        <v>165</v>
      </c>
      <c r="C15" s="113">
        <v>5810</v>
      </c>
      <c r="D15" s="113">
        <v>1680</v>
      </c>
      <c r="E15" s="113">
        <f t="shared" si="0"/>
        <v>0.9</v>
      </c>
      <c r="F15" s="113">
        <f t="shared" si="1"/>
        <v>28.91566265060241</v>
      </c>
      <c r="G15" s="113">
        <v>1471.2</v>
      </c>
      <c r="H15" s="113">
        <f t="shared" si="2"/>
        <v>114.2</v>
      </c>
    </row>
    <row r="16" spans="1:8" ht="165.75" customHeight="1">
      <c r="A16" s="110">
        <v>12</v>
      </c>
      <c r="B16" s="111" t="s">
        <v>166</v>
      </c>
      <c r="C16" s="113">
        <v>0</v>
      </c>
      <c r="D16" s="113">
        <v>174.2</v>
      </c>
      <c r="E16" s="113">
        <f t="shared" si="0"/>
        <v>0.1</v>
      </c>
      <c r="F16" s="113">
        <v>0</v>
      </c>
      <c r="G16" s="113">
        <v>141.8</v>
      </c>
      <c r="H16" s="113">
        <f t="shared" si="2"/>
        <v>122.8</v>
      </c>
    </row>
    <row r="17" spans="1:8" ht="39.75" customHeight="1">
      <c r="A17" s="110">
        <v>14</v>
      </c>
      <c r="B17" s="111" t="s">
        <v>167</v>
      </c>
      <c r="C17" s="113">
        <v>2649</v>
      </c>
      <c r="D17" s="113">
        <v>474.8</v>
      </c>
      <c r="E17" s="113">
        <f aca="true" t="shared" si="3" ref="E17:E26">ROUND((D17/180089.7%),1)</f>
        <v>0.3</v>
      </c>
      <c r="F17" s="113">
        <f aca="true" t="shared" si="4" ref="F17:F28">D17/C17%</f>
        <v>17.923744809362024</v>
      </c>
      <c r="G17" s="113">
        <v>1039.1</v>
      </c>
      <c r="H17" s="113">
        <f aca="true" t="shared" si="5" ref="H17:H26">ROUND((D17/G17%),1)</f>
        <v>45.7</v>
      </c>
    </row>
    <row r="18" spans="1:8" ht="70.5" customHeight="1">
      <c r="A18" s="110">
        <v>15</v>
      </c>
      <c r="B18" s="116" t="s">
        <v>168</v>
      </c>
      <c r="C18" s="113">
        <v>7928</v>
      </c>
      <c r="D18" s="113">
        <v>1645.5</v>
      </c>
      <c r="E18" s="113">
        <f t="shared" si="3"/>
        <v>0.9</v>
      </c>
      <c r="F18" s="113">
        <f t="shared" si="4"/>
        <v>20.755549949545912</v>
      </c>
      <c r="G18" s="113">
        <v>685.6</v>
      </c>
      <c r="H18" s="113">
        <f t="shared" si="5"/>
        <v>240</v>
      </c>
    </row>
    <row r="19" spans="1:8" ht="84.75" customHeight="1">
      <c r="A19" s="110">
        <v>16</v>
      </c>
      <c r="B19" s="116" t="s">
        <v>169</v>
      </c>
      <c r="C19" s="113">
        <v>0</v>
      </c>
      <c r="D19" s="113">
        <v>12.9</v>
      </c>
      <c r="E19" s="113">
        <f t="shared" si="3"/>
        <v>0</v>
      </c>
      <c r="F19" s="113">
        <v>0</v>
      </c>
      <c r="G19" s="113">
        <v>443.1</v>
      </c>
      <c r="H19" s="113">
        <f t="shared" si="5"/>
        <v>2.9</v>
      </c>
    </row>
    <row r="20" spans="1:8" ht="54.75" customHeight="1">
      <c r="A20" s="110">
        <v>17</v>
      </c>
      <c r="B20" s="116" t="s">
        <v>170</v>
      </c>
      <c r="C20" s="113">
        <v>364</v>
      </c>
      <c r="D20" s="113">
        <v>369.1</v>
      </c>
      <c r="E20" s="113">
        <f t="shared" si="3"/>
        <v>0.2</v>
      </c>
      <c r="F20" s="113">
        <f t="shared" si="4"/>
        <v>101.4010989010989</v>
      </c>
      <c r="G20" s="113">
        <v>147.6</v>
      </c>
      <c r="H20" s="113">
        <f t="shared" si="5"/>
        <v>250.1</v>
      </c>
    </row>
    <row r="21" spans="1:8" ht="198.75" customHeight="1">
      <c r="A21" s="110">
        <v>18</v>
      </c>
      <c r="B21" s="115" t="s">
        <v>171</v>
      </c>
      <c r="C21" s="113">
        <v>4000</v>
      </c>
      <c r="D21" s="113">
        <v>1992.5</v>
      </c>
      <c r="E21" s="113">
        <f t="shared" si="3"/>
        <v>1.1</v>
      </c>
      <c r="F21" s="113">
        <f t="shared" si="4"/>
        <v>49.8125</v>
      </c>
      <c r="G21" s="113">
        <v>802.3</v>
      </c>
      <c r="H21" s="113">
        <f t="shared" si="5"/>
        <v>248.3</v>
      </c>
    </row>
    <row r="22" spans="1:8" ht="75" customHeight="1">
      <c r="A22" s="110">
        <v>19</v>
      </c>
      <c r="B22" s="111" t="s">
        <v>172</v>
      </c>
      <c r="C22" s="113">
        <v>9134</v>
      </c>
      <c r="D22" s="113">
        <v>6143.9</v>
      </c>
      <c r="E22" s="113">
        <f t="shared" si="3"/>
        <v>3.4</v>
      </c>
      <c r="F22" s="113">
        <f t="shared" si="4"/>
        <v>67.2640683161813</v>
      </c>
      <c r="G22" s="113">
        <v>838.7</v>
      </c>
      <c r="H22" s="113">
        <f t="shared" si="5"/>
        <v>732.6</v>
      </c>
    </row>
    <row r="23" spans="1:8" ht="33.75" customHeight="1">
      <c r="A23" s="110">
        <v>20</v>
      </c>
      <c r="B23" s="111" t="s">
        <v>39</v>
      </c>
      <c r="C23" s="113">
        <v>1272</v>
      </c>
      <c r="D23" s="113">
        <v>408.7</v>
      </c>
      <c r="E23" s="113">
        <f t="shared" si="3"/>
        <v>0.2</v>
      </c>
      <c r="F23" s="113">
        <f t="shared" si="4"/>
        <v>32.130503144654085</v>
      </c>
      <c r="G23" s="113">
        <v>177</v>
      </c>
      <c r="H23" s="113">
        <f t="shared" si="5"/>
        <v>230.9</v>
      </c>
    </row>
    <row r="24" spans="1:8" ht="52.5" customHeight="1">
      <c r="A24" s="110">
        <v>21</v>
      </c>
      <c r="B24" s="111" t="s">
        <v>173</v>
      </c>
      <c r="C24" s="113">
        <v>0</v>
      </c>
      <c r="D24" s="113">
        <v>13.7</v>
      </c>
      <c r="E24" s="113">
        <f t="shared" si="3"/>
        <v>0</v>
      </c>
      <c r="F24" s="113">
        <v>0</v>
      </c>
      <c r="G24" s="113">
        <v>1.8</v>
      </c>
      <c r="H24" s="113">
        <f t="shared" si="5"/>
        <v>761.1</v>
      </c>
    </row>
    <row r="25" spans="1:8" ht="30.75" customHeight="1">
      <c r="A25" s="110">
        <v>22</v>
      </c>
      <c r="B25" s="111" t="s">
        <v>174</v>
      </c>
      <c r="C25" s="113">
        <v>26</v>
      </c>
      <c r="D25" s="113">
        <v>129</v>
      </c>
      <c r="E25" s="113">
        <f t="shared" si="3"/>
        <v>0.1</v>
      </c>
      <c r="F25" s="113">
        <f t="shared" si="4"/>
        <v>496.15384615384613</v>
      </c>
      <c r="G25" s="113">
        <v>120.1</v>
      </c>
      <c r="H25" s="113">
        <f t="shared" si="5"/>
        <v>107.4</v>
      </c>
    </row>
    <row r="26" spans="1:8" ht="30.75">
      <c r="A26" s="117"/>
      <c r="B26" s="118" t="s">
        <v>175</v>
      </c>
      <c r="C26" s="119">
        <f>SUM(C5:C25)</f>
        <v>817626</v>
      </c>
      <c r="D26" s="119">
        <f>SUM(D5:D25)</f>
        <v>180089.80000000002</v>
      </c>
      <c r="E26" s="119">
        <f t="shared" si="3"/>
        <v>100</v>
      </c>
      <c r="F26" s="119">
        <f t="shared" si="4"/>
        <v>22.025938509783202</v>
      </c>
      <c r="G26" s="119">
        <f>SUM(G5:G25)</f>
        <v>157018.8</v>
      </c>
      <c r="H26" s="119">
        <f t="shared" si="5"/>
        <v>114.7</v>
      </c>
    </row>
    <row r="27" spans="1:8" ht="30.75" customHeight="1">
      <c r="A27" s="110">
        <v>23</v>
      </c>
      <c r="B27" s="111" t="s">
        <v>176</v>
      </c>
      <c r="C27" s="113">
        <v>341366.4</v>
      </c>
      <c r="D27" s="113">
        <v>85340</v>
      </c>
      <c r="E27" s="113"/>
      <c r="F27" s="113">
        <f>D27/C27*100</f>
        <v>24.999531295405756</v>
      </c>
      <c r="G27" s="113">
        <v>72315</v>
      </c>
      <c r="H27" s="113">
        <f>D27/G27*100</f>
        <v>118.01147756343772</v>
      </c>
    </row>
    <row r="28" spans="1:8" ht="45" customHeight="1">
      <c r="A28" s="110">
        <v>24</v>
      </c>
      <c r="B28" s="111" t="s">
        <v>177</v>
      </c>
      <c r="C28" s="113">
        <v>1006684.3</v>
      </c>
      <c r="D28" s="113">
        <v>46493.5</v>
      </c>
      <c r="E28" s="113"/>
      <c r="F28" s="113">
        <f>D28/C28*100</f>
        <v>4.618478702806828</v>
      </c>
      <c r="G28" s="113">
        <v>63318.3</v>
      </c>
      <c r="H28" s="113">
        <f>D28/G28*100</f>
        <v>73.42821901409229</v>
      </c>
    </row>
    <row r="29" spans="1:8" ht="45" customHeight="1">
      <c r="A29" s="110">
        <v>25</v>
      </c>
      <c r="B29" s="111" t="s">
        <v>178</v>
      </c>
      <c r="C29" s="113">
        <v>1405364.2</v>
      </c>
      <c r="D29" s="113">
        <v>279363.8</v>
      </c>
      <c r="E29" s="113"/>
      <c r="F29" s="113">
        <f>D29/C29*100</f>
        <v>19.878391665306403</v>
      </c>
      <c r="G29" s="113">
        <v>262465.1</v>
      </c>
      <c r="H29" s="113">
        <f>D29/G29*100</f>
        <v>106.43845600805592</v>
      </c>
    </row>
    <row r="30" spans="1:8" ht="45" customHeight="1">
      <c r="A30" s="110">
        <v>26</v>
      </c>
      <c r="B30" s="111" t="s">
        <v>179</v>
      </c>
      <c r="C30" s="113">
        <v>30500</v>
      </c>
      <c r="D30" s="113">
        <v>889.5</v>
      </c>
      <c r="E30" s="113"/>
      <c r="F30" s="113">
        <f>D30/C30*100</f>
        <v>2.916393442622951</v>
      </c>
      <c r="G30" s="113">
        <v>0</v>
      </c>
      <c r="H30" s="113">
        <v>0</v>
      </c>
    </row>
    <row r="31" spans="1:8" ht="45" customHeight="1">
      <c r="A31" s="110">
        <v>27</v>
      </c>
      <c r="B31" s="111" t="s">
        <v>180</v>
      </c>
      <c r="C31" s="113">
        <v>1125</v>
      </c>
      <c r="D31" s="120">
        <v>485</v>
      </c>
      <c r="E31" s="120"/>
      <c r="F31" s="113">
        <f>D31/C31*100</f>
        <v>43.111111111111114</v>
      </c>
      <c r="G31" s="113">
        <v>98.8</v>
      </c>
      <c r="H31" s="113">
        <f>D31/G31*100</f>
        <v>490.89068825910937</v>
      </c>
    </row>
    <row r="32" spans="1:8" ht="111" customHeight="1">
      <c r="A32" s="110">
        <v>28</v>
      </c>
      <c r="B32" s="111" t="s">
        <v>181</v>
      </c>
      <c r="C32" s="113">
        <v>0</v>
      </c>
      <c r="D32" s="120">
        <v>2505.8</v>
      </c>
      <c r="E32" s="120"/>
      <c r="F32" s="113">
        <v>0</v>
      </c>
      <c r="G32" s="113">
        <v>0</v>
      </c>
      <c r="H32" s="113">
        <v>0</v>
      </c>
    </row>
    <row r="33" spans="1:8" ht="84.75" customHeight="1">
      <c r="A33" s="110">
        <v>29</v>
      </c>
      <c r="B33" s="111" t="s">
        <v>182</v>
      </c>
      <c r="C33" s="113">
        <v>0</v>
      </c>
      <c r="D33" s="120">
        <v>-2670.4</v>
      </c>
      <c r="E33" s="120"/>
      <c r="F33" s="113">
        <v>0</v>
      </c>
      <c r="G33" s="113">
        <v>-514.2</v>
      </c>
      <c r="H33" s="113">
        <f>D33/G33*100</f>
        <v>519.3309996110463</v>
      </c>
    </row>
    <row r="34" spans="1:8" ht="30" customHeight="1">
      <c r="A34" s="117">
        <v>30</v>
      </c>
      <c r="B34" s="118" t="s">
        <v>183</v>
      </c>
      <c r="C34" s="119">
        <f>C27+C28+C29+C30+C31+C32+C33</f>
        <v>2785039.9000000004</v>
      </c>
      <c r="D34" s="119">
        <f>D27+D28+D29+D30+D31+D32+D33</f>
        <v>412407.19999999995</v>
      </c>
      <c r="E34" s="119"/>
      <c r="F34" s="119">
        <f>D34/C34*100</f>
        <v>14.807945839483303</v>
      </c>
      <c r="G34" s="119">
        <f>G27+G28+G29+G30+G31+G32+G33</f>
        <v>397682.99999999994</v>
      </c>
      <c r="H34" s="119">
        <f>D34/G34*100</f>
        <v>103.70249671220546</v>
      </c>
    </row>
    <row r="35" spans="1:8" ht="36.75" customHeight="1">
      <c r="A35" s="121"/>
      <c r="B35" s="122" t="s">
        <v>184</v>
      </c>
      <c r="C35" s="119">
        <f>C26+C34</f>
        <v>3602665.9000000004</v>
      </c>
      <c r="D35" s="119">
        <f>D26+D34</f>
        <v>592497</v>
      </c>
      <c r="E35" s="119"/>
      <c r="F35" s="119">
        <f>D35/C35*100</f>
        <v>16.44607122742078</v>
      </c>
      <c r="G35" s="119">
        <f>G26+G34</f>
        <v>554701.7999999999</v>
      </c>
      <c r="H35" s="119">
        <f>D35/G35*100</f>
        <v>106.81360687850663</v>
      </c>
    </row>
    <row r="36" spans="1:3" ht="45" customHeight="1">
      <c r="A36" s="123"/>
      <c r="B36" s="124"/>
      <c r="C36" s="125"/>
    </row>
    <row r="37" spans="2:3" ht="15">
      <c r="B37" s="125"/>
      <c r="C37" s="125"/>
    </row>
    <row r="38" spans="2:3" ht="15">
      <c r="B38" s="125"/>
      <c r="C38" s="125"/>
    </row>
    <row r="39" spans="2:3" ht="15">
      <c r="B39" s="125"/>
      <c r="C39" s="125"/>
    </row>
    <row r="40" spans="2:3" ht="15">
      <c r="B40" s="125"/>
      <c r="C40" s="125"/>
    </row>
    <row r="41" spans="2:3" ht="15">
      <c r="B41" s="125"/>
      <c r="C41" s="125"/>
    </row>
    <row r="42" spans="2:3" ht="15">
      <c r="B42" s="125"/>
      <c r="C42" s="125"/>
    </row>
    <row r="43" spans="2:3" ht="15">
      <c r="B43" s="125"/>
      <c r="C43" s="125"/>
    </row>
    <row r="44" spans="2:3" ht="15">
      <c r="B44" s="125"/>
      <c r="C44" s="125"/>
    </row>
    <row r="45" spans="2:3" ht="15">
      <c r="B45" s="125"/>
      <c r="C45" s="125"/>
    </row>
    <row r="46" spans="2:3" ht="15">
      <c r="B46" s="125"/>
      <c r="C46" s="125"/>
    </row>
    <row r="47" spans="2:3" ht="15">
      <c r="B47" s="125"/>
      <c r="C47" s="125"/>
    </row>
    <row r="48" spans="2:3" ht="15">
      <c r="B48" s="125"/>
      <c r="C48" s="125"/>
    </row>
    <row r="49" spans="2:3" ht="15">
      <c r="B49" s="125"/>
      <c r="C49" s="125"/>
    </row>
    <row r="50" spans="2:3" ht="15">
      <c r="B50" s="125"/>
      <c r="C50" s="125"/>
    </row>
    <row r="51" spans="2:3" ht="15">
      <c r="B51" s="125"/>
      <c r="C51" s="125"/>
    </row>
    <row r="52" spans="2:3" ht="15">
      <c r="B52" s="125"/>
      <c r="C52" s="125"/>
    </row>
    <row r="53" spans="2:3" ht="15">
      <c r="B53" s="125"/>
      <c r="C53" s="125"/>
    </row>
    <row r="54" spans="2:3" ht="15">
      <c r="B54" s="125"/>
      <c r="C54" s="125"/>
    </row>
    <row r="55" spans="2:3" ht="15">
      <c r="B55" s="125"/>
      <c r="C55" s="125"/>
    </row>
    <row r="56" spans="2:3" ht="15">
      <c r="B56" s="125"/>
      <c r="C56" s="125"/>
    </row>
    <row r="57" spans="2:3" ht="15">
      <c r="B57" s="125"/>
      <c r="C57" s="125"/>
    </row>
    <row r="58" spans="2:3" ht="15">
      <c r="B58" s="125"/>
      <c r="C58" s="125"/>
    </row>
    <row r="59" spans="2:3" ht="15">
      <c r="B59" s="125"/>
      <c r="C59" s="125"/>
    </row>
    <row r="60" spans="2:3" ht="15">
      <c r="B60" s="125"/>
      <c r="C60" s="125"/>
    </row>
    <row r="61" spans="2:3" ht="15">
      <c r="B61" s="125"/>
      <c r="C61" s="125"/>
    </row>
    <row r="62" spans="2:3" ht="15">
      <c r="B62" s="125"/>
      <c r="C62" s="125"/>
    </row>
    <row r="63" spans="2:3" ht="15">
      <c r="B63" s="125"/>
      <c r="C63" s="125"/>
    </row>
    <row r="64" spans="2:3" ht="15">
      <c r="B64" s="125"/>
      <c r="C64" s="125"/>
    </row>
    <row r="65" spans="2:3" ht="15">
      <c r="B65" s="125"/>
      <c r="C65" s="125"/>
    </row>
    <row r="66" spans="2:3" ht="15">
      <c r="B66" s="125"/>
      <c r="C66" s="125"/>
    </row>
    <row r="67" spans="2:3" ht="15">
      <c r="B67" s="125"/>
      <c r="C67" s="125"/>
    </row>
    <row r="68" spans="2:3" ht="15">
      <c r="B68" s="125"/>
      <c r="C68" s="125"/>
    </row>
    <row r="69" spans="2:3" ht="15">
      <c r="B69" s="125"/>
      <c r="C69" s="125"/>
    </row>
    <row r="70" spans="2:3" ht="15">
      <c r="B70" s="125"/>
      <c r="C70" s="125"/>
    </row>
    <row r="71" spans="2:3" ht="15">
      <c r="B71" s="125"/>
      <c r="C71" s="125"/>
    </row>
    <row r="72" spans="2:3" ht="15">
      <c r="B72" s="125"/>
      <c r="C72" s="125"/>
    </row>
    <row r="73" spans="2:3" ht="15">
      <c r="B73" s="125"/>
      <c r="C73" s="125"/>
    </row>
    <row r="74" spans="2:3" ht="15">
      <c r="B74" s="125"/>
      <c r="C74" s="125"/>
    </row>
    <row r="75" spans="2:3" ht="15">
      <c r="B75" s="125"/>
      <c r="C75" s="125"/>
    </row>
    <row r="76" spans="2:3" ht="15">
      <c r="B76" s="125"/>
      <c r="C76" s="125"/>
    </row>
    <row r="77" spans="2:3" ht="15">
      <c r="B77" s="125"/>
      <c r="C77" s="125"/>
    </row>
    <row r="78" spans="2:3" ht="15">
      <c r="B78" s="125"/>
      <c r="C78" s="125"/>
    </row>
    <row r="79" spans="2:3" ht="15">
      <c r="B79" s="125"/>
      <c r="C79" s="125"/>
    </row>
    <row r="80" spans="2:3" ht="15">
      <c r="B80" s="125"/>
      <c r="C80" s="125"/>
    </row>
    <row r="81" spans="2:3" ht="15">
      <c r="B81" s="125"/>
      <c r="C81" s="125"/>
    </row>
    <row r="82" spans="2:3" ht="15">
      <c r="B82" s="125"/>
      <c r="C82" s="125"/>
    </row>
    <row r="83" spans="2:3" ht="15">
      <c r="B83" s="125"/>
      <c r="C83" s="125"/>
    </row>
    <row r="84" spans="2:3" ht="15">
      <c r="B84" s="125"/>
      <c r="C84" s="125"/>
    </row>
    <row r="85" spans="2:3" ht="15">
      <c r="B85" s="125"/>
      <c r="C85" s="125"/>
    </row>
    <row r="86" spans="2:3" ht="15">
      <c r="B86" s="125"/>
      <c r="C86" s="125"/>
    </row>
    <row r="87" spans="2:3" ht="15">
      <c r="B87" s="125"/>
      <c r="C87" s="125"/>
    </row>
    <row r="88" spans="2:3" ht="15">
      <c r="B88" s="125"/>
      <c r="C88" s="125"/>
    </row>
    <row r="89" spans="2:3" ht="15">
      <c r="B89" s="125"/>
      <c r="C89" s="125"/>
    </row>
    <row r="90" spans="2:3" ht="15">
      <c r="B90" s="125"/>
      <c r="C90" s="125"/>
    </row>
    <row r="91" spans="2:3" ht="15">
      <c r="B91" s="125"/>
      <c r="C91" s="125"/>
    </row>
    <row r="92" spans="2:3" ht="15">
      <c r="B92" s="125"/>
      <c r="C92" s="125"/>
    </row>
    <row r="93" spans="2:3" ht="15">
      <c r="B93" s="125"/>
      <c r="C93" s="125"/>
    </row>
    <row r="94" spans="2:3" ht="15">
      <c r="B94" s="125"/>
      <c r="C94" s="125"/>
    </row>
    <row r="95" spans="2:3" ht="15">
      <c r="B95" s="125"/>
      <c r="C95" s="125"/>
    </row>
    <row r="96" spans="2:3" ht="15">
      <c r="B96" s="125"/>
      <c r="C96" s="125"/>
    </row>
    <row r="97" spans="2:3" ht="15">
      <c r="B97" s="125"/>
      <c r="C97" s="125"/>
    </row>
    <row r="98" spans="2:3" ht="15">
      <c r="B98" s="125"/>
      <c r="C98" s="125"/>
    </row>
    <row r="99" spans="2:3" ht="15">
      <c r="B99" s="125"/>
      <c r="C99" s="125"/>
    </row>
    <row r="100" spans="2:3" ht="15">
      <c r="B100" s="125"/>
      <c r="C100" s="125"/>
    </row>
    <row r="101" spans="2:3" ht="15">
      <c r="B101" s="125"/>
      <c r="C101" s="125"/>
    </row>
    <row r="102" spans="2:3" ht="15">
      <c r="B102" s="125"/>
      <c r="C102" s="125"/>
    </row>
    <row r="103" spans="2:3" ht="15">
      <c r="B103" s="125"/>
      <c r="C103" s="125"/>
    </row>
    <row r="104" spans="2:3" ht="15">
      <c r="B104" s="125"/>
      <c r="C104" s="125"/>
    </row>
    <row r="105" spans="2:3" ht="15">
      <c r="B105" s="125"/>
      <c r="C105" s="125"/>
    </row>
    <row r="106" spans="2:3" ht="15">
      <c r="B106" s="125"/>
      <c r="C106" s="125"/>
    </row>
    <row r="107" spans="2:3" ht="15">
      <c r="B107" s="125"/>
      <c r="C107" s="125"/>
    </row>
    <row r="108" spans="2:3" ht="15">
      <c r="B108" s="125"/>
      <c r="C108" s="125"/>
    </row>
    <row r="109" spans="2:3" ht="15">
      <c r="B109" s="125"/>
      <c r="C109" s="125"/>
    </row>
    <row r="110" spans="2:3" ht="15">
      <c r="B110" s="125"/>
      <c r="C110" s="125"/>
    </row>
    <row r="111" spans="2:3" ht="15">
      <c r="B111" s="125"/>
      <c r="C111" s="125"/>
    </row>
    <row r="112" spans="2:3" ht="15">
      <c r="B112" s="125"/>
      <c r="C112" s="125"/>
    </row>
    <row r="113" spans="2:3" ht="15">
      <c r="B113" s="125"/>
      <c r="C113" s="125"/>
    </row>
    <row r="114" spans="2:3" ht="15">
      <c r="B114" s="125"/>
      <c r="C114" s="125"/>
    </row>
    <row r="115" spans="2:3" ht="15">
      <c r="B115" s="125"/>
      <c r="C115" s="125"/>
    </row>
    <row r="116" spans="2:3" ht="15">
      <c r="B116" s="125"/>
      <c r="C116" s="125"/>
    </row>
    <row r="117" spans="2:3" ht="15">
      <c r="B117" s="125"/>
      <c r="C117" s="125"/>
    </row>
    <row r="118" spans="2:3" ht="15">
      <c r="B118" s="125"/>
      <c r="C118" s="125"/>
    </row>
    <row r="119" spans="2:3" ht="15">
      <c r="B119" s="125"/>
      <c r="C119" s="125"/>
    </row>
    <row r="120" spans="2:3" ht="15">
      <c r="B120" s="125"/>
      <c r="C120" s="125"/>
    </row>
    <row r="121" spans="2:3" ht="15">
      <c r="B121" s="125"/>
      <c r="C121" s="125"/>
    </row>
    <row r="122" spans="2:3" ht="15">
      <c r="B122" s="125"/>
      <c r="C122" s="125"/>
    </row>
    <row r="123" spans="2:3" ht="15">
      <c r="B123" s="125"/>
      <c r="C123" s="125"/>
    </row>
    <row r="124" spans="2:3" ht="15">
      <c r="B124" s="125"/>
      <c r="C124" s="125"/>
    </row>
    <row r="125" spans="2:3" ht="15">
      <c r="B125" s="125"/>
      <c r="C125" s="125"/>
    </row>
    <row r="126" spans="2:3" ht="15">
      <c r="B126" s="125"/>
      <c r="C126" s="125"/>
    </row>
    <row r="127" spans="2:3" ht="15">
      <c r="B127" s="125"/>
      <c r="C127" s="125"/>
    </row>
    <row r="128" spans="2:3" ht="15">
      <c r="B128" s="125"/>
      <c r="C128" s="125"/>
    </row>
    <row r="129" spans="2:3" ht="15">
      <c r="B129" s="125"/>
      <c r="C129" s="125"/>
    </row>
    <row r="130" spans="2:3" ht="15">
      <c r="B130" s="125"/>
      <c r="C130" s="125"/>
    </row>
    <row r="131" spans="2:3" ht="15">
      <c r="B131" s="125"/>
      <c r="C131" s="125"/>
    </row>
    <row r="132" spans="2:3" ht="15">
      <c r="B132" s="125"/>
      <c r="C132" s="125"/>
    </row>
    <row r="133" spans="2:3" ht="15">
      <c r="B133" s="125"/>
      <c r="C133" s="125"/>
    </row>
    <row r="134" spans="2:3" ht="15">
      <c r="B134" s="125"/>
      <c r="C134" s="125"/>
    </row>
    <row r="135" spans="2:3" ht="15">
      <c r="B135" s="125"/>
      <c r="C135" s="125"/>
    </row>
    <row r="136" spans="2:3" ht="15">
      <c r="B136" s="125"/>
      <c r="C136" s="125"/>
    </row>
    <row r="137" spans="2:3" ht="15">
      <c r="B137" s="125"/>
      <c r="C137" s="125"/>
    </row>
    <row r="138" spans="2:3" ht="15">
      <c r="B138" s="125"/>
      <c r="C138" s="125"/>
    </row>
    <row r="139" spans="2:3" ht="15">
      <c r="B139" s="125"/>
      <c r="C139" s="125"/>
    </row>
    <row r="140" spans="2:3" ht="15">
      <c r="B140" s="125"/>
      <c r="C140" s="125"/>
    </row>
    <row r="141" spans="2:3" ht="15">
      <c r="B141" s="125"/>
      <c r="C141" s="125"/>
    </row>
    <row r="142" spans="2:3" ht="15">
      <c r="B142" s="125"/>
      <c r="C142" s="125"/>
    </row>
    <row r="143" spans="2:3" ht="15">
      <c r="B143" s="125"/>
      <c r="C143" s="125"/>
    </row>
    <row r="144" spans="2:3" ht="15">
      <c r="B144" s="125"/>
      <c r="C144" s="125"/>
    </row>
    <row r="145" spans="2:3" ht="15">
      <c r="B145" s="125"/>
      <c r="C145" s="125"/>
    </row>
    <row r="146" spans="2:3" ht="15">
      <c r="B146" s="125"/>
      <c r="C146" s="125"/>
    </row>
    <row r="147" spans="2:3" ht="15">
      <c r="B147" s="125"/>
      <c r="C147" s="125"/>
    </row>
    <row r="148" spans="2:3" ht="15">
      <c r="B148" s="125"/>
      <c r="C148" s="125"/>
    </row>
    <row r="149" spans="2:3" ht="15">
      <c r="B149" s="125"/>
      <c r="C149" s="125"/>
    </row>
  </sheetData>
  <sheetProtection/>
  <autoFilter ref="B4:B36"/>
  <mergeCells count="2">
    <mergeCell ref="A1:H1"/>
    <mergeCell ref="A36:B36"/>
  </mergeCells>
  <printOptions/>
  <pageMargins left="0.4284722222222222" right="0.07847222222222222" top="0.19652777777777777" bottom="0.03888888888888889" header="0.35" footer="0.07847222222222222"/>
  <pageSetup fitToHeight="0" horizontalDpi="600" verticalDpi="600" orientation="portrait" paperSize="11" scale="5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C95"/>
  <sheetViews>
    <sheetView zoomScale="75" zoomScaleNormal="75" workbookViewId="0" topLeftCell="A30">
      <selection activeCell="D3" sqref="D3"/>
    </sheetView>
  </sheetViews>
  <sheetFormatPr defaultColWidth="9.00390625" defaultRowHeight="12.75"/>
  <cols>
    <col min="1" max="1" width="31.125" style="3" customWidth="1"/>
    <col min="2" max="2" width="67.125" style="0" customWidth="1"/>
    <col min="3" max="3" width="15.875" style="0" customWidth="1"/>
  </cols>
  <sheetData>
    <row r="1" spans="2:3" ht="15.75" customHeight="1">
      <c r="B1" s="48" t="s">
        <v>185</v>
      </c>
      <c r="C1" s="49"/>
    </row>
    <row r="2" spans="2:3" ht="15">
      <c r="B2" s="48" t="s">
        <v>186</v>
      </c>
      <c r="C2" s="48"/>
    </row>
    <row r="3" spans="2:3" ht="15">
      <c r="B3" s="48" t="s">
        <v>187</v>
      </c>
      <c r="C3" s="48"/>
    </row>
    <row r="4" spans="2:3" ht="15">
      <c r="B4" s="48" t="s">
        <v>188</v>
      </c>
      <c r="C4" s="48"/>
    </row>
    <row r="5" spans="2:3" ht="15.75" customHeight="1">
      <c r="B5" s="48" t="s">
        <v>189</v>
      </c>
      <c r="C5" s="48"/>
    </row>
    <row r="6" spans="2:3" ht="12.75">
      <c r="B6" s="9"/>
      <c r="C6" s="9"/>
    </row>
    <row r="7" spans="1:3" ht="21" customHeight="1">
      <c r="A7" s="10"/>
      <c r="B7" s="11" t="s">
        <v>54</v>
      </c>
      <c r="C7" s="12"/>
    </row>
    <row r="8" spans="1:3" ht="24" customHeight="1">
      <c r="A8" s="11" t="s">
        <v>190</v>
      </c>
      <c r="B8" s="11"/>
      <c r="C8" s="11"/>
    </row>
    <row r="9" spans="1:3" ht="15.75" customHeight="1">
      <c r="A9" s="11"/>
      <c r="B9" s="11"/>
      <c r="C9" s="11"/>
    </row>
    <row r="10" spans="1:3" ht="15.75">
      <c r="A10" s="10"/>
      <c r="B10" s="9"/>
      <c r="C10" s="50" t="s">
        <v>5</v>
      </c>
    </row>
    <row r="11" spans="1:3" ht="15.75" customHeight="1">
      <c r="A11" s="51" t="s">
        <v>191</v>
      </c>
      <c r="B11" s="52" t="s">
        <v>2</v>
      </c>
      <c r="C11" s="53" t="s">
        <v>3</v>
      </c>
    </row>
    <row r="12" spans="1:3" ht="24.75" customHeight="1">
      <c r="A12" s="54"/>
      <c r="B12" s="55"/>
      <c r="C12" s="56"/>
    </row>
    <row r="13" spans="1:3" ht="13.5">
      <c r="A13" s="57">
        <v>1</v>
      </c>
      <c r="B13" s="58">
        <v>2</v>
      </c>
      <c r="C13" s="59">
        <v>3</v>
      </c>
    </row>
    <row r="14" spans="1:3" ht="15">
      <c r="A14" s="60" t="s">
        <v>6</v>
      </c>
      <c r="B14" s="61" t="s">
        <v>192</v>
      </c>
      <c r="C14" s="62">
        <f>C15+C17+C20+C23+C25+C26+C30+C33+C34+C31</f>
        <v>201435</v>
      </c>
    </row>
    <row r="15" spans="1:3" ht="21.75" customHeight="1">
      <c r="A15" s="60" t="s">
        <v>8</v>
      </c>
      <c r="B15" s="63" t="s">
        <v>9</v>
      </c>
      <c r="C15" s="62">
        <f>C16</f>
        <v>132959</v>
      </c>
    </row>
    <row r="16" spans="1:3" ht="19.5" customHeight="1">
      <c r="A16" s="64" t="s">
        <v>10</v>
      </c>
      <c r="B16" s="65" t="s">
        <v>56</v>
      </c>
      <c r="C16" s="66">
        <v>132959</v>
      </c>
    </row>
    <row r="17" spans="1:3" ht="15">
      <c r="A17" s="60" t="s">
        <v>12</v>
      </c>
      <c r="B17" s="63" t="s">
        <v>13</v>
      </c>
      <c r="C17" s="62">
        <f>C18+C19</f>
        <v>24473</v>
      </c>
    </row>
    <row r="18" spans="1:3" ht="33.75" customHeight="1">
      <c r="A18" s="64" t="s">
        <v>57</v>
      </c>
      <c r="B18" s="67" t="s">
        <v>58</v>
      </c>
      <c r="C18" s="66">
        <v>24164</v>
      </c>
    </row>
    <row r="19" spans="1:3" ht="19.5" customHeight="1">
      <c r="A19" s="64" t="s">
        <v>16</v>
      </c>
      <c r="B19" s="67" t="s">
        <v>59</v>
      </c>
      <c r="C19" s="66">
        <v>309</v>
      </c>
    </row>
    <row r="20" spans="1:3" ht="15">
      <c r="A20" s="60" t="s">
        <v>18</v>
      </c>
      <c r="B20" s="63" t="s">
        <v>19</v>
      </c>
      <c r="C20" s="62">
        <f>C21+C22</f>
        <v>0</v>
      </c>
    </row>
    <row r="21" spans="1:3" ht="47.25" customHeight="1">
      <c r="A21" s="64" t="s">
        <v>193</v>
      </c>
      <c r="B21" s="67" t="s">
        <v>194</v>
      </c>
      <c r="C21" s="66">
        <v>0</v>
      </c>
    </row>
    <row r="22" spans="1:3" ht="15" customHeight="1">
      <c r="A22" s="64" t="s">
        <v>62</v>
      </c>
      <c r="B22" s="65" t="s">
        <v>63</v>
      </c>
      <c r="C22" s="66">
        <v>0</v>
      </c>
    </row>
    <row r="23" spans="1:3" ht="15">
      <c r="A23" s="60" t="s">
        <v>24</v>
      </c>
      <c r="B23" s="63" t="s">
        <v>25</v>
      </c>
      <c r="C23" s="62">
        <f>C24</f>
        <v>9220</v>
      </c>
    </row>
    <row r="24" spans="1:3" ht="57.75" customHeight="1">
      <c r="A24" s="68" t="s">
        <v>26</v>
      </c>
      <c r="B24" s="69" t="s">
        <v>195</v>
      </c>
      <c r="C24" s="66">
        <v>9220</v>
      </c>
    </row>
    <row r="25" spans="1:3" ht="30.75">
      <c r="A25" s="60" t="s">
        <v>28</v>
      </c>
      <c r="B25" s="70" t="s">
        <v>196</v>
      </c>
      <c r="C25" s="62">
        <v>183</v>
      </c>
    </row>
    <row r="26" spans="1:3" ht="33" customHeight="1">
      <c r="A26" s="60" t="s">
        <v>32</v>
      </c>
      <c r="B26" s="70" t="s">
        <v>33</v>
      </c>
      <c r="C26" s="62">
        <f>C27</f>
        <v>21898</v>
      </c>
    </row>
    <row r="27" spans="1:3" ht="101.25" customHeight="1">
      <c r="A27" s="71" t="s">
        <v>34</v>
      </c>
      <c r="B27" s="70" t="s">
        <v>197</v>
      </c>
      <c r="C27" s="62">
        <f>C28+C29</f>
        <v>21898</v>
      </c>
    </row>
    <row r="28" spans="1:3" ht="84" customHeight="1">
      <c r="A28" s="68" t="s">
        <v>198</v>
      </c>
      <c r="B28" s="67" t="s">
        <v>199</v>
      </c>
      <c r="C28" s="66">
        <v>12680</v>
      </c>
    </row>
    <row r="29" spans="1:3" ht="70.5" customHeight="1">
      <c r="A29" s="72" t="s">
        <v>200</v>
      </c>
      <c r="B29" s="73" t="s">
        <v>201</v>
      </c>
      <c r="C29" s="66">
        <v>9218</v>
      </c>
    </row>
    <row r="30" spans="1:3" ht="19.5" customHeight="1">
      <c r="A30" s="60" t="s">
        <v>202</v>
      </c>
      <c r="B30" s="74" t="s">
        <v>167</v>
      </c>
      <c r="C30" s="62">
        <v>676</v>
      </c>
    </row>
    <row r="31" spans="1:3" ht="39" customHeight="1">
      <c r="A31" s="60" t="s">
        <v>203</v>
      </c>
      <c r="B31" s="70" t="s">
        <v>204</v>
      </c>
      <c r="C31" s="62">
        <f>C32</f>
        <v>925</v>
      </c>
    </row>
    <row r="32" spans="1:3" ht="51.75" customHeight="1">
      <c r="A32" s="68" t="s">
        <v>205</v>
      </c>
      <c r="B32" s="67" t="s">
        <v>206</v>
      </c>
      <c r="C32" s="66">
        <v>925</v>
      </c>
    </row>
    <row r="33" spans="1:3" ht="17.25" customHeight="1">
      <c r="A33" s="60" t="s">
        <v>38</v>
      </c>
      <c r="B33" s="70" t="s">
        <v>39</v>
      </c>
      <c r="C33" s="62">
        <v>10645</v>
      </c>
    </row>
    <row r="34" spans="1:3" ht="31.5" customHeight="1">
      <c r="A34" s="60" t="s">
        <v>207</v>
      </c>
      <c r="B34" s="70" t="s">
        <v>208</v>
      </c>
      <c r="C34" s="62">
        <v>456</v>
      </c>
    </row>
    <row r="35" spans="1:3" ht="33" customHeight="1">
      <c r="A35" s="75" t="s">
        <v>43</v>
      </c>
      <c r="B35" s="76" t="s">
        <v>44</v>
      </c>
      <c r="C35" s="77">
        <v>9340</v>
      </c>
    </row>
    <row r="36" spans="1:3" ht="20.25" customHeight="1">
      <c r="A36" s="78" t="s">
        <v>76</v>
      </c>
      <c r="B36" s="79" t="s">
        <v>77</v>
      </c>
      <c r="C36" s="80">
        <f>C14+C35</f>
        <v>210775</v>
      </c>
    </row>
    <row r="37" spans="1:3" ht="21.75" customHeight="1">
      <c r="A37" s="81" t="s">
        <v>78</v>
      </c>
      <c r="B37" s="82" t="s">
        <v>79</v>
      </c>
      <c r="C37" s="83">
        <f>C38+C40+C89</f>
        <v>923610</v>
      </c>
    </row>
    <row r="38" spans="1:3" ht="24" customHeight="1">
      <c r="A38" s="81" t="s">
        <v>209</v>
      </c>
      <c r="B38" s="82" t="s">
        <v>210</v>
      </c>
      <c r="C38" s="84">
        <f>C39</f>
        <v>269898</v>
      </c>
    </row>
    <row r="39" spans="1:3" ht="37.5" customHeight="1">
      <c r="A39" s="85" t="s">
        <v>209</v>
      </c>
      <c r="B39" s="86" t="s">
        <v>211</v>
      </c>
      <c r="C39" s="87">
        <v>269898</v>
      </c>
    </row>
    <row r="40" spans="1:3" ht="36" customHeight="1">
      <c r="A40" s="81" t="s">
        <v>84</v>
      </c>
      <c r="B40" s="82" t="s">
        <v>85</v>
      </c>
      <c r="C40" s="83">
        <f>C41+C45+C46+C48+C49+C50+C55+C56+C62+C63+C64+C65+C67+C68+C69+C70+C71+C73+C74+C75+C76+C77+C47+C78+C79+C66+C80+C81+C82+C83+C84+C85+C86+C87+C88+C72</f>
        <v>325695</v>
      </c>
    </row>
    <row r="41" spans="1:3" ht="30.75">
      <c r="A41" s="88" t="s">
        <v>84</v>
      </c>
      <c r="B41" s="89" t="s">
        <v>212</v>
      </c>
      <c r="C41" s="90">
        <v>11455</v>
      </c>
    </row>
    <row r="42" spans="1:3" ht="15">
      <c r="A42" s="91" t="s">
        <v>84</v>
      </c>
      <c r="B42" s="92" t="s">
        <v>213</v>
      </c>
      <c r="C42" s="93">
        <v>8288</v>
      </c>
    </row>
    <row r="43" spans="1:3" ht="30.75">
      <c r="A43" s="91" t="s">
        <v>84</v>
      </c>
      <c r="B43" s="92" t="s">
        <v>214</v>
      </c>
      <c r="C43" s="93">
        <v>1263</v>
      </c>
    </row>
    <row r="44" spans="1:3" ht="15">
      <c r="A44" s="91" t="s">
        <v>84</v>
      </c>
      <c r="B44" s="92" t="s">
        <v>215</v>
      </c>
      <c r="C44" s="93">
        <v>1904</v>
      </c>
    </row>
    <row r="45" spans="1:3" ht="46.5">
      <c r="A45" s="91" t="s">
        <v>84</v>
      </c>
      <c r="B45" s="94" t="s">
        <v>216</v>
      </c>
      <c r="C45" s="93">
        <v>916</v>
      </c>
    </row>
    <row r="46" spans="1:3" ht="46.5">
      <c r="A46" s="91" t="s">
        <v>84</v>
      </c>
      <c r="B46" s="92" t="s">
        <v>217</v>
      </c>
      <c r="C46" s="93">
        <v>2265</v>
      </c>
    </row>
    <row r="47" spans="1:3" ht="46.5">
      <c r="A47" s="91" t="s">
        <v>84</v>
      </c>
      <c r="B47" s="92" t="s">
        <v>218</v>
      </c>
      <c r="C47" s="93">
        <v>1</v>
      </c>
    </row>
    <row r="48" spans="1:3" ht="78">
      <c r="A48" s="91" t="s">
        <v>84</v>
      </c>
      <c r="B48" s="92" t="s">
        <v>219</v>
      </c>
      <c r="C48" s="93">
        <v>28</v>
      </c>
    </row>
    <row r="49" spans="1:3" ht="33" customHeight="1">
      <c r="A49" s="91" t="s">
        <v>84</v>
      </c>
      <c r="B49" s="94" t="s">
        <v>220</v>
      </c>
      <c r="C49" s="93">
        <v>15416</v>
      </c>
    </row>
    <row r="50" spans="1:3" ht="30.75">
      <c r="A50" s="91" t="s">
        <v>84</v>
      </c>
      <c r="B50" s="92" t="s">
        <v>221</v>
      </c>
      <c r="C50" s="93">
        <v>12477</v>
      </c>
    </row>
    <row r="51" spans="1:3" ht="15">
      <c r="A51" s="91" t="s">
        <v>84</v>
      </c>
      <c r="B51" s="92" t="s">
        <v>213</v>
      </c>
      <c r="C51" s="93">
        <v>12233</v>
      </c>
    </row>
    <row r="52" spans="1:3" ht="15">
      <c r="A52" s="91" t="s">
        <v>84</v>
      </c>
      <c r="B52" s="92" t="s">
        <v>222</v>
      </c>
      <c r="C52" s="93">
        <v>206</v>
      </c>
    </row>
    <row r="53" spans="1:3" ht="15">
      <c r="A53" s="91" t="s">
        <v>84</v>
      </c>
      <c r="B53" s="92" t="s">
        <v>223</v>
      </c>
      <c r="C53" s="93">
        <v>36</v>
      </c>
    </row>
    <row r="54" spans="1:3" ht="15">
      <c r="A54" s="91" t="s">
        <v>84</v>
      </c>
      <c r="B54" s="92" t="s">
        <v>224</v>
      </c>
      <c r="C54" s="93">
        <v>2</v>
      </c>
    </row>
    <row r="55" spans="1:3" ht="30.75">
      <c r="A55" s="91" t="s">
        <v>84</v>
      </c>
      <c r="B55" s="94" t="s">
        <v>109</v>
      </c>
      <c r="C55" s="93">
        <v>20320</v>
      </c>
    </row>
    <row r="56" spans="1:3" ht="36.75" customHeight="1">
      <c r="A56" s="91" t="s">
        <v>84</v>
      </c>
      <c r="B56" s="94" t="s">
        <v>225</v>
      </c>
      <c r="C56" s="93">
        <v>7116</v>
      </c>
    </row>
    <row r="57" spans="1:3" ht="15">
      <c r="A57" s="91" t="s">
        <v>84</v>
      </c>
      <c r="B57" s="94" t="s">
        <v>226</v>
      </c>
      <c r="C57" s="93">
        <v>3025</v>
      </c>
    </row>
    <row r="58" spans="1:3" ht="15">
      <c r="A58" s="91" t="s">
        <v>84</v>
      </c>
      <c r="B58" s="94" t="s">
        <v>227</v>
      </c>
      <c r="C58" s="93">
        <v>64</v>
      </c>
    </row>
    <row r="59" spans="1:3" ht="15">
      <c r="A59" s="91" t="s">
        <v>84</v>
      </c>
      <c r="B59" s="94" t="s">
        <v>228</v>
      </c>
      <c r="C59" s="93">
        <v>77</v>
      </c>
    </row>
    <row r="60" spans="1:3" ht="15">
      <c r="A60" s="91" t="s">
        <v>84</v>
      </c>
      <c r="B60" s="94" t="s">
        <v>229</v>
      </c>
      <c r="C60" s="93">
        <v>50</v>
      </c>
    </row>
    <row r="61" spans="1:3" ht="30.75">
      <c r="A61" s="91" t="s">
        <v>84</v>
      </c>
      <c r="B61" s="94" t="s">
        <v>230</v>
      </c>
      <c r="C61" s="93">
        <v>3900</v>
      </c>
    </row>
    <row r="62" spans="1:3" ht="62.25">
      <c r="A62" s="91" t="s">
        <v>84</v>
      </c>
      <c r="B62" s="94" t="s">
        <v>111</v>
      </c>
      <c r="C62" s="93">
        <v>3841</v>
      </c>
    </row>
    <row r="63" spans="1:3" ht="30.75">
      <c r="A63" s="91" t="s">
        <v>84</v>
      </c>
      <c r="B63" s="92" t="s">
        <v>112</v>
      </c>
      <c r="C63" s="93">
        <v>4545</v>
      </c>
    </row>
    <row r="64" spans="1:3" ht="30.75">
      <c r="A64" s="91" t="s">
        <v>84</v>
      </c>
      <c r="B64" s="92" t="s">
        <v>113</v>
      </c>
      <c r="C64" s="93">
        <v>748</v>
      </c>
    </row>
    <row r="65" spans="1:3" ht="30.75">
      <c r="A65" s="91" t="s">
        <v>84</v>
      </c>
      <c r="B65" s="92" t="s">
        <v>231</v>
      </c>
      <c r="C65" s="93">
        <v>1080</v>
      </c>
    </row>
    <row r="66" spans="1:3" ht="46.5">
      <c r="A66" s="91" t="s">
        <v>84</v>
      </c>
      <c r="B66" s="92" t="s">
        <v>232</v>
      </c>
      <c r="C66" s="93">
        <v>168</v>
      </c>
    </row>
    <row r="67" spans="1:3" ht="46.5">
      <c r="A67" s="91" t="s">
        <v>84</v>
      </c>
      <c r="B67" s="92" t="s">
        <v>116</v>
      </c>
      <c r="C67" s="93">
        <v>479</v>
      </c>
    </row>
    <row r="68" spans="1:3" ht="30.75">
      <c r="A68" s="91" t="s">
        <v>84</v>
      </c>
      <c r="B68" s="92" t="s">
        <v>118</v>
      </c>
      <c r="C68" s="93">
        <v>7952</v>
      </c>
    </row>
    <row r="69" spans="1:3" ht="46.5">
      <c r="A69" s="91" t="s">
        <v>84</v>
      </c>
      <c r="B69" s="92" t="s">
        <v>233</v>
      </c>
      <c r="C69" s="93">
        <v>1060</v>
      </c>
    </row>
    <row r="70" spans="1:3" ht="30.75">
      <c r="A70" s="91" t="s">
        <v>84</v>
      </c>
      <c r="B70" s="92" t="s">
        <v>121</v>
      </c>
      <c r="C70" s="93">
        <v>155168</v>
      </c>
    </row>
    <row r="71" spans="1:3" ht="46.5">
      <c r="A71" s="91" t="s">
        <v>84</v>
      </c>
      <c r="B71" s="92" t="s">
        <v>234</v>
      </c>
      <c r="C71" s="93"/>
    </row>
    <row r="72" spans="1:3" ht="46.5">
      <c r="A72" s="91" t="s">
        <v>84</v>
      </c>
      <c r="B72" s="92" t="s">
        <v>235</v>
      </c>
      <c r="C72" s="93">
        <v>1390</v>
      </c>
    </row>
    <row r="73" spans="1:3" ht="51.75" customHeight="1">
      <c r="A73" s="91" t="s">
        <v>84</v>
      </c>
      <c r="B73" s="92" t="s">
        <v>236</v>
      </c>
      <c r="C73" s="93">
        <v>247</v>
      </c>
    </row>
    <row r="74" spans="1:3" ht="30.75">
      <c r="A74" s="91" t="s">
        <v>84</v>
      </c>
      <c r="B74" s="92" t="s">
        <v>237</v>
      </c>
      <c r="C74" s="93">
        <v>87</v>
      </c>
    </row>
    <row r="75" spans="1:3" ht="78">
      <c r="A75" s="91" t="s">
        <v>84</v>
      </c>
      <c r="B75" s="94" t="s">
        <v>238</v>
      </c>
      <c r="C75" s="93">
        <v>44929</v>
      </c>
    </row>
    <row r="76" spans="1:3" ht="62.25">
      <c r="A76" s="91" t="s">
        <v>84</v>
      </c>
      <c r="B76" s="92" t="s">
        <v>239</v>
      </c>
      <c r="C76" s="93">
        <v>6272</v>
      </c>
    </row>
    <row r="77" spans="1:3" ht="30.75">
      <c r="A77" s="91" t="s">
        <v>84</v>
      </c>
      <c r="B77" s="92" t="s">
        <v>240</v>
      </c>
      <c r="C77" s="93">
        <v>6197</v>
      </c>
    </row>
    <row r="78" spans="1:3" ht="46.5">
      <c r="A78" s="91" t="s">
        <v>84</v>
      </c>
      <c r="B78" s="92" t="s">
        <v>241</v>
      </c>
      <c r="C78" s="93">
        <v>3874</v>
      </c>
    </row>
    <row r="79" spans="1:3" ht="78">
      <c r="A79" s="91" t="s">
        <v>84</v>
      </c>
      <c r="B79" s="92" t="s">
        <v>242</v>
      </c>
      <c r="C79" s="93">
        <v>33</v>
      </c>
    </row>
    <row r="80" spans="1:3" ht="51" customHeight="1">
      <c r="A80" s="91" t="s">
        <v>84</v>
      </c>
      <c r="B80" s="92" t="s">
        <v>243</v>
      </c>
      <c r="C80" s="93">
        <v>223</v>
      </c>
    </row>
    <row r="81" spans="1:3" ht="30.75">
      <c r="A81" s="91" t="s">
        <v>84</v>
      </c>
      <c r="B81" s="92" t="s">
        <v>244</v>
      </c>
      <c r="C81" s="93">
        <v>669</v>
      </c>
    </row>
    <row r="82" spans="1:3" ht="34.5" customHeight="1">
      <c r="A82" s="91" t="s">
        <v>84</v>
      </c>
      <c r="B82" s="92" t="s">
        <v>245</v>
      </c>
      <c r="C82" s="93">
        <v>324</v>
      </c>
    </row>
    <row r="83" spans="1:3" ht="84" customHeight="1">
      <c r="A83" s="91" t="s">
        <v>84</v>
      </c>
      <c r="B83" s="92" t="s">
        <v>246</v>
      </c>
      <c r="C83" s="93">
        <v>189</v>
      </c>
    </row>
    <row r="84" spans="1:3" ht="66.75" customHeight="1">
      <c r="A84" s="91" t="s">
        <v>84</v>
      </c>
      <c r="B84" s="92" t="s">
        <v>247</v>
      </c>
      <c r="C84" s="93">
        <v>27</v>
      </c>
    </row>
    <row r="85" spans="1:3" ht="82.5" customHeight="1">
      <c r="A85" s="91" t="s">
        <v>84</v>
      </c>
      <c r="B85" s="92" t="s">
        <v>248</v>
      </c>
      <c r="C85" s="93">
        <v>12221</v>
      </c>
    </row>
    <row r="86" spans="1:3" ht="66.75" customHeight="1">
      <c r="A86" s="91" t="s">
        <v>84</v>
      </c>
      <c r="B86" s="92" t="s">
        <v>249</v>
      </c>
      <c r="C86" s="93">
        <v>3452</v>
      </c>
    </row>
    <row r="87" spans="1:3" ht="82.5" customHeight="1">
      <c r="A87" s="91" t="s">
        <v>84</v>
      </c>
      <c r="B87" s="92" t="s">
        <v>250</v>
      </c>
      <c r="C87" s="93">
        <v>161</v>
      </c>
    </row>
    <row r="88" spans="1:3" ht="85.5" customHeight="1">
      <c r="A88" s="95" t="s">
        <v>84</v>
      </c>
      <c r="B88" s="96" t="s">
        <v>251</v>
      </c>
      <c r="C88" s="97">
        <v>365</v>
      </c>
    </row>
    <row r="89" spans="1:3" ht="35.25" customHeight="1">
      <c r="A89" s="81" t="s">
        <v>84</v>
      </c>
      <c r="B89" s="98" t="s">
        <v>130</v>
      </c>
      <c r="C89" s="83">
        <f>C90+C91+C92+C93+C94</f>
        <v>328017</v>
      </c>
    </row>
    <row r="90" spans="1:3" ht="62.25">
      <c r="A90" s="88" t="s">
        <v>84</v>
      </c>
      <c r="B90" s="99" t="s">
        <v>252</v>
      </c>
      <c r="C90" s="90">
        <v>117090</v>
      </c>
    </row>
    <row r="91" spans="1:3" ht="62.25">
      <c r="A91" s="91" t="s">
        <v>84</v>
      </c>
      <c r="B91" s="92" t="s">
        <v>253</v>
      </c>
      <c r="C91" s="93">
        <v>2300</v>
      </c>
    </row>
    <row r="92" spans="1:3" ht="33.75" customHeight="1">
      <c r="A92" s="91" t="s">
        <v>84</v>
      </c>
      <c r="B92" s="92" t="s">
        <v>254</v>
      </c>
      <c r="C92" s="93">
        <v>206725</v>
      </c>
    </row>
    <row r="93" spans="1:3" ht="34.5" customHeight="1">
      <c r="A93" s="91" t="s">
        <v>84</v>
      </c>
      <c r="B93" s="92" t="s">
        <v>255</v>
      </c>
      <c r="C93" s="93">
        <v>1754</v>
      </c>
    </row>
    <row r="94" spans="1:3" ht="35.25" customHeight="1">
      <c r="A94" s="95" t="s">
        <v>84</v>
      </c>
      <c r="B94" s="96" t="s">
        <v>256</v>
      </c>
      <c r="C94" s="97">
        <v>148</v>
      </c>
    </row>
    <row r="95" spans="1:3" ht="21.75" customHeight="1">
      <c r="A95" s="100" t="s">
        <v>76</v>
      </c>
      <c r="B95" s="100" t="s">
        <v>46</v>
      </c>
      <c r="C95" s="83">
        <f>C36+C37</f>
        <v>1134385</v>
      </c>
    </row>
  </sheetData>
  <sheetProtection/>
  <mergeCells count="9">
    <mergeCell ref="B1:C1"/>
    <mergeCell ref="B2:C2"/>
    <mergeCell ref="B3:C3"/>
    <mergeCell ref="B4:C4"/>
    <mergeCell ref="B5:C5"/>
    <mergeCell ref="A8:C8"/>
    <mergeCell ref="A11:A12"/>
    <mergeCell ref="B11:B12"/>
    <mergeCell ref="C11:C12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31.125" style="3" customWidth="1"/>
    <col min="2" max="2" width="72.375" style="0" customWidth="1"/>
    <col min="3" max="3" width="10.875" style="0" customWidth="1"/>
  </cols>
  <sheetData>
    <row r="1" spans="2:3" ht="15">
      <c r="B1" s="4" t="s">
        <v>47</v>
      </c>
      <c r="C1" s="5"/>
    </row>
    <row r="2" spans="2:3" ht="15">
      <c r="B2" s="6" t="s">
        <v>257</v>
      </c>
      <c r="C2" s="7"/>
    </row>
    <row r="3" spans="2:3" ht="15">
      <c r="B3" s="8" t="s">
        <v>49</v>
      </c>
      <c r="C3" s="8"/>
    </row>
    <row r="4" spans="2:3" ht="15">
      <c r="B4" s="6" t="s">
        <v>50</v>
      </c>
      <c r="C4" s="7"/>
    </row>
    <row r="5" spans="2:3" ht="15">
      <c r="B5" s="4" t="s">
        <v>51</v>
      </c>
      <c r="C5" s="5"/>
    </row>
    <row r="6" spans="2:3" ht="12.75">
      <c r="B6" s="9"/>
      <c r="C6" s="9"/>
    </row>
    <row r="7" spans="1:3" ht="15">
      <c r="A7" s="10"/>
      <c r="B7" s="4" t="s">
        <v>47</v>
      </c>
      <c r="C7" s="5"/>
    </row>
    <row r="8" spans="1:3" ht="15">
      <c r="A8" s="10"/>
      <c r="B8" s="6" t="s">
        <v>52</v>
      </c>
      <c r="C8" s="7"/>
    </row>
    <row r="9" spans="1:3" ht="15">
      <c r="A9" s="10"/>
      <c r="B9" s="8" t="s">
        <v>49</v>
      </c>
      <c r="C9" s="8"/>
    </row>
    <row r="10" spans="1:3" ht="15">
      <c r="A10" s="10"/>
      <c r="B10" s="6" t="s">
        <v>50</v>
      </c>
      <c r="C10" s="7"/>
    </row>
    <row r="11" spans="1:3" ht="15">
      <c r="A11" s="10"/>
      <c r="B11" s="4" t="s">
        <v>53</v>
      </c>
      <c r="C11" s="5"/>
    </row>
    <row r="12" spans="1:3" ht="12.75">
      <c r="A12" s="10"/>
      <c r="B12" s="9"/>
      <c r="C12" s="9"/>
    </row>
    <row r="13" spans="1:3" ht="17.25">
      <c r="A13" s="10"/>
      <c r="B13" s="11" t="s">
        <v>54</v>
      </c>
      <c r="C13" s="12"/>
    </row>
    <row r="14" spans="1:3" ht="15.75" customHeight="1">
      <c r="A14" s="11" t="s">
        <v>55</v>
      </c>
      <c r="B14" s="11"/>
      <c r="C14" s="11"/>
    </row>
    <row r="15" spans="1:3" ht="13.5">
      <c r="A15" s="10"/>
      <c r="B15" s="9"/>
      <c r="C15" s="9"/>
    </row>
    <row r="16" spans="1:3" ht="15">
      <c r="A16" s="13" t="s">
        <v>1</v>
      </c>
      <c r="B16" s="14" t="s">
        <v>2</v>
      </c>
      <c r="C16" s="15" t="s">
        <v>3</v>
      </c>
    </row>
    <row r="17" spans="1:3" ht="15.75" customHeight="1">
      <c r="A17" s="16" t="s">
        <v>4</v>
      </c>
      <c r="B17" s="17"/>
      <c r="C17" s="18" t="s">
        <v>5</v>
      </c>
    </row>
    <row r="18" spans="1:3" ht="13.5">
      <c r="A18" s="19">
        <v>1</v>
      </c>
      <c r="B18" s="20">
        <v>2</v>
      </c>
      <c r="C18" s="21">
        <v>3</v>
      </c>
    </row>
    <row r="19" spans="1:3" ht="15">
      <c r="A19" s="22" t="s">
        <v>6</v>
      </c>
      <c r="B19" s="23" t="s">
        <v>7</v>
      </c>
      <c r="C19" s="24">
        <v>222897</v>
      </c>
    </row>
    <row r="20" spans="1:3" ht="30.75" customHeight="1">
      <c r="A20" s="22" t="s">
        <v>8</v>
      </c>
      <c r="B20" s="23" t="s">
        <v>9</v>
      </c>
      <c r="C20" s="24">
        <v>143548</v>
      </c>
    </row>
    <row r="21" spans="1:3" ht="19.5" customHeight="1">
      <c r="A21" s="25" t="s">
        <v>10</v>
      </c>
      <c r="B21" s="26" t="s">
        <v>56</v>
      </c>
      <c r="C21" s="27">
        <v>143548</v>
      </c>
    </row>
    <row r="22" spans="1:3" ht="15">
      <c r="A22" s="22" t="s">
        <v>12</v>
      </c>
      <c r="B22" s="23" t="s">
        <v>13</v>
      </c>
      <c r="C22" s="24">
        <v>20889</v>
      </c>
    </row>
    <row r="23" spans="1:3" ht="30" customHeight="1">
      <c r="A23" s="25" t="s">
        <v>57</v>
      </c>
      <c r="B23" s="28" t="s">
        <v>58</v>
      </c>
      <c r="C23" s="27">
        <v>20705</v>
      </c>
    </row>
    <row r="24" spans="1:3" ht="14.25" customHeight="1">
      <c r="A24" s="25" t="s">
        <v>16</v>
      </c>
      <c r="B24" s="28" t="s">
        <v>59</v>
      </c>
      <c r="C24" s="27">
        <v>184</v>
      </c>
    </row>
    <row r="25" spans="1:3" ht="15">
      <c r="A25" s="22" t="s">
        <v>18</v>
      </c>
      <c r="B25" s="23" t="s">
        <v>19</v>
      </c>
      <c r="C25" s="24">
        <v>27689</v>
      </c>
    </row>
    <row r="26" spans="1:3" ht="27.75" customHeight="1">
      <c r="A26" s="25" t="s">
        <v>60</v>
      </c>
      <c r="B26" s="28" t="s">
        <v>61</v>
      </c>
      <c r="C26" s="27">
        <v>2375</v>
      </c>
    </row>
    <row r="27" spans="1:3" ht="15" customHeight="1">
      <c r="A27" s="25" t="s">
        <v>62</v>
      </c>
      <c r="B27" s="26" t="s">
        <v>63</v>
      </c>
      <c r="C27" s="27">
        <v>25314</v>
      </c>
    </row>
    <row r="28" spans="1:3" ht="15">
      <c r="A28" s="22" t="s">
        <v>24</v>
      </c>
      <c r="B28" s="23" t="s">
        <v>25</v>
      </c>
      <c r="C28" s="24">
        <v>1046</v>
      </c>
    </row>
    <row r="29" spans="1:3" ht="62.25" customHeight="1">
      <c r="A29" s="25" t="s">
        <v>26</v>
      </c>
      <c r="B29" s="28" t="s">
        <v>27</v>
      </c>
      <c r="C29" s="27">
        <v>1046</v>
      </c>
    </row>
    <row r="30" spans="1:3" ht="30.75">
      <c r="A30" s="22" t="s">
        <v>28</v>
      </c>
      <c r="B30" s="29" t="s">
        <v>29</v>
      </c>
      <c r="C30" s="24">
        <v>1456</v>
      </c>
    </row>
    <row r="31" spans="1:3" ht="33" customHeight="1">
      <c r="A31" s="22" t="s">
        <v>32</v>
      </c>
      <c r="B31" s="29" t="s">
        <v>33</v>
      </c>
      <c r="C31" s="24">
        <v>24978</v>
      </c>
    </row>
    <row r="32" spans="1:3" ht="33" customHeight="1">
      <c r="A32" s="22" t="s">
        <v>30</v>
      </c>
      <c r="B32" s="29" t="s">
        <v>64</v>
      </c>
      <c r="C32" s="24">
        <v>9408</v>
      </c>
    </row>
    <row r="33" spans="1:3" ht="29.25" customHeight="1">
      <c r="A33" s="22" t="s">
        <v>34</v>
      </c>
      <c r="B33" s="29" t="s">
        <v>35</v>
      </c>
      <c r="C33" s="24">
        <v>15570</v>
      </c>
    </row>
    <row r="34" spans="1:3" ht="58.5" customHeight="1">
      <c r="A34" s="25" t="s">
        <v>65</v>
      </c>
      <c r="B34" s="28" t="s">
        <v>66</v>
      </c>
      <c r="C34" s="27">
        <v>10641</v>
      </c>
    </row>
    <row r="35" spans="1:3" ht="64.5" customHeight="1">
      <c r="A35" s="25" t="s">
        <v>67</v>
      </c>
      <c r="B35" s="28" t="s">
        <v>68</v>
      </c>
      <c r="C35" s="27">
        <v>250</v>
      </c>
    </row>
    <row r="36" spans="1:3" ht="60.75" customHeight="1">
      <c r="A36" s="25" t="s">
        <v>69</v>
      </c>
      <c r="B36" s="28" t="s">
        <v>70</v>
      </c>
      <c r="C36" s="27">
        <v>4679</v>
      </c>
    </row>
    <row r="37" spans="1:3" ht="47.25" customHeight="1">
      <c r="A37" s="22" t="s">
        <v>71</v>
      </c>
      <c r="B37" s="29" t="s">
        <v>72</v>
      </c>
      <c r="C37" s="24">
        <v>3</v>
      </c>
    </row>
    <row r="38" spans="1:3" ht="17.25" customHeight="1">
      <c r="A38" s="22" t="s">
        <v>38</v>
      </c>
      <c r="B38" s="29" t="s">
        <v>39</v>
      </c>
      <c r="C38" s="24">
        <v>3084</v>
      </c>
    </row>
    <row r="39" spans="1:3" ht="29.25" customHeight="1">
      <c r="A39" s="25" t="s">
        <v>73</v>
      </c>
      <c r="B39" s="28" t="s">
        <v>41</v>
      </c>
      <c r="C39" s="27">
        <v>3084</v>
      </c>
    </row>
    <row r="40" spans="1:3" ht="18" customHeight="1">
      <c r="A40" s="22" t="s">
        <v>74</v>
      </c>
      <c r="B40" s="29" t="s">
        <v>75</v>
      </c>
      <c r="C40" s="24">
        <v>204</v>
      </c>
    </row>
    <row r="41" spans="1:3" ht="33" customHeight="1">
      <c r="A41" s="30" t="s">
        <v>43</v>
      </c>
      <c r="B41" s="31" t="s">
        <v>44</v>
      </c>
      <c r="C41" s="32">
        <v>6067</v>
      </c>
    </row>
    <row r="42" spans="1:3" ht="20.25" customHeight="1">
      <c r="A42" s="30" t="s">
        <v>76</v>
      </c>
      <c r="B42" s="31" t="s">
        <v>77</v>
      </c>
      <c r="C42" s="32">
        <v>228964</v>
      </c>
    </row>
    <row r="43" spans="1:3" ht="20.25" customHeight="1">
      <c r="A43" s="19">
        <v>1</v>
      </c>
      <c r="B43" s="20">
        <v>2</v>
      </c>
      <c r="C43" s="21">
        <v>3</v>
      </c>
    </row>
    <row r="44" spans="1:3" ht="20.25" customHeight="1">
      <c r="A44" s="30" t="s">
        <v>78</v>
      </c>
      <c r="B44" s="31" t="s">
        <v>79</v>
      </c>
      <c r="C44" s="32">
        <f>C45+C47+C75+C82</f>
        <v>355793</v>
      </c>
    </row>
    <row r="45" spans="1:3" ht="33.75" customHeight="1">
      <c r="A45" s="30" t="s">
        <v>80</v>
      </c>
      <c r="B45" s="31" t="s">
        <v>81</v>
      </c>
      <c r="C45" s="32">
        <v>64550</v>
      </c>
    </row>
    <row r="46" spans="1:3" ht="33.75" customHeight="1">
      <c r="A46" s="33" t="s">
        <v>82</v>
      </c>
      <c r="B46" s="34" t="s">
        <v>83</v>
      </c>
      <c r="C46" s="35">
        <v>64550</v>
      </c>
    </row>
    <row r="47" spans="1:3" ht="30.75" customHeight="1">
      <c r="A47" s="30" t="s">
        <v>84</v>
      </c>
      <c r="B47" s="31" t="s">
        <v>85</v>
      </c>
      <c r="C47" s="32">
        <f>C48+C49+C50+C51+C52+C54+C55+C60+C61+C62+C63+C64+C65+C66+C67+C68+C70+C71+C56+C53+C72+C73+C74</f>
        <v>161846</v>
      </c>
    </row>
    <row r="48" spans="1:3" ht="32.25" customHeight="1">
      <c r="A48" s="25" t="s">
        <v>86</v>
      </c>
      <c r="B48" s="36" t="s">
        <v>87</v>
      </c>
      <c r="C48" s="27">
        <v>7961</v>
      </c>
    </row>
    <row r="49" spans="1:3" ht="30.75" customHeight="1">
      <c r="A49" s="25" t="s">
        <v>88</v>
      </c>
      <c r="B49" s="36" t="s">
        <v>89</v>
      </c>
      <c r="C49" s="27">
        <v>815</v>
      </c>
    </row>
    <row r="50" spans="1:3" ht="46.5">
      <c r="A50" s="25" t="s">
        <v>90</v>
      </c>
      <c r="B50" s="36" t="s">
        <v>91</v>
      </c>
      <c r="C50" s="27">
        <v>1785</v>
      </c>
    </row>
    <row r="51" spans="1:3" ht="48" customHeight="1">
      <c r="A51" s="25" t="s">
        <v>90</v>
      </c>
      <c r="B51" s="37" t="s">
        <v>92</v>
      </c>
      <c r="C51" s="35">
        <v>32</v>
      </c>
    </row>
    <row r="52" spans="1:3" ht="81.75" customHeight="1">
      <c r="A52" s="25" t="s">
        <v>93</v>
      </c>
      <c r="B52" s="37" t="s">
        <v>94</v>
      </c>
      <c r="C52" s="35">
        <v>25</v>
      </c>
    </row>
    <row r="53" spans="1:3" ht="32.25" customHeight="1">
      <c r="A53" s="25" t="s">
        <v>95</v>
      </c>
      <c r="B53" s="37" t="s">
        <v>96</v>
      </c>
      <c r="C53" s="35">
        <v>78</v>
      </c>
    </row>
    <row r="54" spans="1:3" ht="34.5" customHeight="1">
      <c r="A54" s="25" t="s">
        <v>97</v>
      </c>
      <c r="B54" s="36" t="s">
        <v>98</v>
      </c>
      <c r="C54" s="27">
        <v>7247</v>
      </c>
    </row>
    <row r="55" spans="1:3" ht="63.75" customHeight="1">
      <c r="A55" s="25" t="s">
        <v>99</v>
      </c>
      <c r="B55" s="37" t="s">
        <v>100</v>
      </c>
      <c r="C55" s="35">
        <v>93</v>
      </c>
    </row>
    <row r="56" spans="1:3" ht="30" customHeight="1">
      <c r="A56" s="25"/>
      <c r="B56" s="37" t="s">
        <v>101</v>
      </c>
      <c r="C56" s="35">
        <v>9284</v>
      </c>
    </row>
    <row r="57" spans="1:3" ht="30" customHeight="1">
      <c r="A57" s="25" t="s">
        <v>102</v>
      </c>
      <c r="B57" s="37" t="s">
        <v>103</v>
      </c>
      <c r="C57" s="35">
        <v>9133</v>
      </c>
    </row>
    <row r="58" spans="1:3" ht="30" customHeight="1">
      <c r="A58" s="25" t="s">
        <v>104</v>
      </c>
      <c r="B58" s="37" t="s">
        <v>105</v>
      </c>
      <c r="C58" s="35">
        <v>137</v>
      </c>
    </row>
    <row r="59" spans="1:3" ht="30" customHeight="1">
      <c r="A59" s="25" t="s">
        <v>106</v>
      </c>
      <c r="B59" s="37" t="s">
        <v>107</v>
      </c>
      <c r="C59" s="35">
        <v>14</v>
      </c>
    </row>
    <row r="60" spans="1:3" ht="38.25" customHeight="1">
      <c r="A60" s="25" t="s">
        <v>108</v>
      </c>
      <c r="B60" s="36" t="s">
        <v>109</v>
      </c>
      <c r="C60" s="27">
        <v>14464</v>
      </c>
    </row>
    <row r="61" spans="1:3" ht="36.75" customHeight="1">
      <c r="A61" s="25" t="s">
        <v>108</v>
      </c>
      <c r="B61" s="36" t="s">
        <v>110</v>
      </c>
      <c r="C61" s="27">
        <v>3039</v>
      </c>
    </row>
    <row r="62" spans="1:3" ht="63" customHeight="1">
      <c r="A62" s="25" t="s">
        <v>108</v>
      </c>
      <c r="B62" s="36" t="s">
        <v>111</v>
      </c>
      <c r="C62" s="27">
        <v>12240</v>
      </c>
    </row>
    <row r="63" spans="1:3" ht="37.5" customHeight="1">
      <c r="A63" s="25" t="s">
        <v>108</v>
      </c>
      <c r="B63" s="37" t="s">
        <v>112</v>
      </c>
      <c r="C63" s="35">
        <v>3181</v>
      </c>
    </row>
    <row r="64" spans="1:3" ht="35.25" customHeight="1">
      <c r="A64" s="25" t="s">
        <v>108</v>
      </c>
      <c r="B64" s="37" t="s">
        <v>113</v>
      </c>
      <c r="C64" s="35">
        <v>422</v>
      </c>
    </row>
    <row r="65" spans="1:3" ht="33" customHeight="1">
      <c r="A65" s="25" t="s">
        <v>114</v>
      </c>
      <c r="B65" s="37" t="s">
        <v>115</v>
      </c>
      <c r="C65" s="35">
        <v>240</v>
      </c>
    </row>
    <row r="66" spans="1:3" ht="50.25" customHeight="1">
      <c r="A66" s="25" t="s">
        <v>108</v>
      </c>
      <c r="B66" s="37" t="s">
        <v>116</v>
      </c>
      <c r="C66" s="35">
        <v>185</v>
      </c>
    </row>
    <row r="67" spans="1:3" ht="47.25" customHeight="1">
      <c r="A67" s="25" t="s">
        <v>108</v>
      </c>
      <c r="B67" s="37" t="s">
        <v>117</v>
      </c>
      <c r="C67" s="35">
        <v>747</v>
      </c>
    </row>
    <row r="68" spans="1:3" ht="37.5" customHeight="1">
      <c r="A68" s="25" t="s">
        <v>108</v>
      </c>
      <c r="B68" s="37" t="s">
        <v>118</v>
      </c>
      <c r="C68" s="35">
        <v>3546</v>
      </c>
    </row>
    <row r="69" spans="1:3" ht="17.25" customHeight="1">
      <c r="A69" s="38">
        <v>1</v>
      </c>
      <c r="B69" s="39">
        <v>2</v>
      </c>
      <c r="C69" s="40">
        <v>3</v>
      </c>
    </row>
    <row r="70" spans="1:3" ht="39" customHeight="1">
      <c r="A70" s="25" t="s">
        <v>108</v>
      </c>
      <c r="B70" s="37" t="s">
        <v>121</v>
      </c>
      <c r="C70" s="35">
        <v>94007</v>
      </c>
    </row>
    <row r="71" spans="1:3" ht="45.75" customHeight="1">
      <c r="A71" s="25" t="s">
        <v>258</v>
      </c>
      <c r="B71" s="37" t="s">
        <v>123</v>
      </c>
      <c r="C71" s="35">
        <v>1787</v>
      </c>
    </row>
    <row r="72" spans="1:3" ht="46.5" customHeight="1">
      <c r="A72" s="25" t="s">
        <v>108</v>
      </c>
      <c r="B72" s="37" t="s">
        <v>124</v>
      </c>
      <c r="C72" s="35">
        <v>5</v>
      </c>
    </row>
    <row r="73" spans="1:3" s="1" customFormat="1" ht="18.75" customHeight="1">
      <c r="A73" s="25" t="s">
        <v>125</v>
      </c>
      <c r="B73" s="37" t="s">
        <v>126</v>
      </c>
      <c r="C73" s="35">
        <v>100</v>
      </c>
    </row>
    <row r="74" spans="1:3" s="1" customFormat="1" ht="32.25" customHeight="1">
      <c r="A74" s="25" t="s">
        <v>127</v>
      </c>
      <c r="B74" s="37" t="s">
        <v>128</v>
      </c>
      <c r="C74" s="35">
        <v>563</v>
      </c>
    </row>
    <row r="75" spans="1:3" ht="33" customHeight="1">
      <c r="A75" s="22" t="s">
        <v>129</v>
      </c>
      <c r="B75" s="41" t="s">
        <v>130</v>
      </c>
      <c r="C75" s="32">
        <f>C76+C77+C78+C80+C81+C79</f>
        <v>129323</v>
      </c>
    </row>
    <row r="76" spans="1:3" ht="108" customHeight="1">
      <c r="A76" s="25" t="s">
        <v>131</v>
      </c>
      <c r="B76" s="36" t="s">
        <v>259</v>
      </c>
      <c r="C76" s="27">
        <v>32948</v>
      </c>
    </row>
    <row r="77" spans="1:3" ht="33" customHeight="1">
      <c r="A77" s="33" t="s">
        <v>260</v>
      </c>
      <c r="B77" s="37" t="s">
        <v>134</v>
      </c>
      <c r="C77" s="35">
        <v>91982</v>
      </c>
    </row>
    <row r="78" spans="1:3" ht="45.75" customHeight="1">
      <c r="A78" s="33" t="s">
        <v>261</v>
      </c>
      <c r="B78" s="37" t="s">
        <v>136</v>
      </c>
      <c r="C78" s="35">
        <v>4294</v>
      </c>
    </row>
    <row r="79" spans="1:3" ht="45.75" customHeight="1">
      <c r="A79" s="33" t="s">
        <v>260</v>
      </c>
      <c r="B79" s="37" t="s">
        <v>137</v>
      </c>
      <c r="C79" s="35">
        <v>69</v>
      </c>
    </row>
    <row r="80" spans="1:3" ht="30.75" customHeight="1">
      <c r="A80" s="33" t="s">
        <v>260</v>
      </c>
      <c r="B80" s="37" t="s">
        <v>138</v>
      </c>
      <c r="C80" s="35">
        <v>20</v>
      </c>
    </row>
    <row r="81" spans="1:3" ht="30.75" customHeight="1">
      <c r="A81" s="33" t="s">
        <v>260</v>
      </c>
      <c r="B81" s="37" t="s">
        <v>139</v>
      </c>
      <c r="C81" s="35">
        <v>10</v>
      </c>
    </row>
    <row r="82" spans="1:3" s="2" customFormat="1" ht="30.75" customHeight="1">
      <c r="A82" s="42" t="s">
        <v>144</v>
      </c>
      <c r="B82" s="43" t="s">
        <v>148</v>
      </c>
      <c r="C82" s="44">
        <v>74</v>
      </c>
    </row>
    <row r="83" spans="1:3" ht="31.5" customHeight="1">
      <c r="A83" s="45" t="s">
        <v>45</v>
      </c>
      <c r="B83" s="46" t="s">
        <v>46</v>
      </c>
      <c r="C83" s="47">
        <f>C42+C44</f>
        <v>584757</v>
      </c>
    </row>
  </sheetData>
  <sheetProtection/>
  <mergeCells count="7">
    <mergeCell ref="B1:C1"/>
    <mergeCell ref="B3:C3"/>
    <mergeCell ref="B5:C5"/>
    <mergeCell ref="B7:C7"/>
    <mergeCell ref="B9:C9"/>
    <mergeCell ref="B11:C11"/>
    <mergeCell ref="A14:C14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komp5</dc:creator>
  <cp:keywords/>
  <dc:description/>
  <cp:lastModifiedBy>1</cp:lastModifiedBy>
  <cp:lastPrinted>2019-02-08T06:37:10Z</cp:lastPrinted>
  <dcterms:created xsi:type="dcterms:W3CDTF">2005-01-21T05:58:19Z</dcterms:created>
  <dcterms:modified xsi:type="dcterms:W3CDTF">2023-04-14T05:58:52Z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1049-11.2.0.11516</vt:lpwstr>
  </property>
  <property fmtid="{D5CDD505-2E9C-101B-9397-08002B2CF9AE}" pid="4" name="I">
    <vt:lpwstr>4B2303012D714E38BE409B1836129A7D</vt:lpwstr>
  </property>
</Properties>
</file>