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7\MAIL_Fin_Upr\!!!_Бюджетный отдел\На публикацию\2024 год\Сравнительный анализ расходы 2024 к 2023 год\"/>
    </mc:Choice>
  </mc:AlternateContent>
  <bookViews>
    <workbookView xWindow="0" yWindow="0" windowWidth="28800" windowHeight="12345"/>
  </bookViews>
  <sheets>
    <sheet name="Лист3" sheetId="3" r:id="rId1"/>
  </sheets>
  <definedNames>
    <definedName name="_xlnm._FilterDatabase" localSheetId="0" hidden="1">Лист3!$A$3:$H$66</definedName>
    <definedName name="_xlnm.Print_Titles" localSheetId="0">Лист3!$3:$3</definedName>
  </definedNames>
  <calcPr calcId="162913"/>
</workbook>
</file>

<file path=xl/calcChain.xml><?xml version="1.0" encoding="utf-8"?>
<calcChain xmlns="http://schemas.openxmlformats.org/spreadsheetml/2006/main">
  <c r="F9" i="3" l="1"/>
  <c r="E65" i="3"/>
  <c r="D65" i="3"/>
  <c r="C65" i="3"/>
  <c r="G64" i="3"/>
  <c r="F64" i="3"/>
  <c r="E63" i="3"/>
  <c r="G63" i="3" s="1"/>
  <c r="E62" i="3"/>
  <c r="D62" i="3"/>
  <c r="C62" i="3"/>
  <c r="G61" i="3"/>
  <c r="F61" i="3"/>
  <c r="G60" i="3"/>
  <c r="F60" i="3"/>
  <c r="G59" i="3"/>
  <c r="F59" i="3"/>
  <c r="E58" i="3"/>
  <c r="D58" i="3"/>
  <c r="C58" i="3"/>
  <c r="F58" i="3" s="1"/>
  <c r="G57" i="3"/>
  <c r="F57" i="3"/>
  <c r="G56" i="3"/>
  <c r="F56" i="3"/>
  <c r="G55" i="3"/>
  <c r="F55" i="3"/>
  <c r="G54" i="3"/>
  <c r="F54" i="3"/>
  <c r="G53" i="3"/>
  <c r="F53" i="3"/>
  <c r="E52" i="3"/>
  <c r="D52" i="3"/>
  <c r="C52" i="3"/>
  <c r="G51" i="3"/>
  <c r="E50" i="3"/>
  <c r="G50" i="3" s="1"/>
  <c r="G49" i="3"/>
  <c r="F49" i="3"/>
  <c r="E49" i="3"/>
  <c r="E48" i="3"/>
  <c r="G48" i="3" s="1"/>
  <c r="E47" i="3"/>
  <c r="G47" i="3" s="1"/>
  <c r="D47" i="3"/>
  <c r="C47" i="3"/>
  <c r="G46" i="3"/>
  <c r="F46" i="3"/>
  <c r="G45" i="3"/>
  <c r="F45" i="3"/>
  <c r="E44" i="3"/>
  <c r="D44" i="3"/>
  <c r="C44" i="3"/>
  <c r="G43" i="3"/>
  <c r="F43" i="3"/>
  <c r="G42" i="3"/>
  <c r="F42" i="3"/>
  <c r="G41" i="3"/>
  <c r="F41" i="3"/>
  <c r="G40" i="3"/>
  <c r="F40" i="3"/>
  <c r="G39" i="3"/>
  <c r="F39" i="3"/>
  <c r="G38" i="3"/>
  <c r="F38" i="3"/>
  <c r="G37" i="3"/>
  <c r="F37" i="3"/>
  <c r="G36" i="3"/>
  <c r="F36" i="3"/>
  <c r="E35" i="3"/>
  <c r="D35" i="3"/>
  <c r="C35" i="3"/>
  <c r="G34" i="3"/>
  <c r="F34" i="3"/>
  <c r="E33" i="3"/>
  <c r="G33" i="3" s="1"/>
  <c r="E32" i="3"/>
  <c r="D32" i="3"/>
  <c r="C32" i="3"/>
  <c r="G31" i="3"/>
  <c r="F31" i="3"/>
  <c r="G30" i="3"/>
  <c r="F30" i="3"/>
  <c r="G29" i="3"/>
  <c r="F29" i="3"/>
  <c r="G28" i="3"/>
  <c r="F28" i="3"/>
  <c r="E27" i="3"/>
  <c r="D27" i="3"/>
  <c r="C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E19" i="3"/>
  <c r="D19" i="3"/>
  <c r="C19" i="3"/>
  <c r="G18" i="3"/>
  <c r="F18" i="3"/>
  <c r="G17" i="3"/>
  <c r="F17" i="3"/>
  <c r="G16" i="3"/>
  <c r="F16" i="3"/>
  <c r="G15" i="3"/>
  <c r="F15" i="3"/>
  <c r="E14" i="3"/>
  <c r="G14" i="3" s="1"/>
  <c r="E13" i="3"/>
  <c r="D13" i="3"/>
  <c r="C13" i="3"/>
  <c r="G12" i="3"/>
  <c r="F12" i="3"/>
  <c r="F11" i="3"/>
  <c r="G10" i="3"/>
  <c r="F10" i="3"/>
  <c r="G9" i="3"/>
  <c r="G8" i="3"/>
  <c r="F8" i="3"/>
  <c r="G7" i="3"/>
  <c r="F7" i="3"/>
  <c r="G6" i="3"/>
  <c r="F6" i="3"/>
  <c r="E5" i="3"/>
  <c r="D5" i="3"/>
  <c r="C5" i="3"/>
  <c r="F52" i="3" l="1"/>
  <c r="F44" i="3"/>
  <c r="F35" i="3"/>
  <c r="F19" i="3"/>
  <c r="G62" i="3"/>
  <c r="G58" i="3"/>
  <c r="G52" i="3"/>
  <c r="G44" i="3"/>
  <c r="G35" i="3"/>
  <c r="G32" i="3"/>
  <c r="F27" i="3"/>
  <c r="C4" i="3"/>
  <c r="G27" i="3"/>
  <c r="G19" i="3"/>
  <c r="E4" i="3"/>
  <c r="G13" i="3"/>
  <c r="D4" i="3"/>
  <c r="F5" i="3"/>
  <c r="F48" i="3"/>
  <c r="G5" i="3"/>
  <c r="F62" i="3"/>
  <c r="F63" i="3"/>
  <c r="F13" i="3"/>
  <c r="F32" i="3"/>
  <c r="F50" i="3"/>
  <c r="F14" i="3"/>
  <c r="F33" i="3"/>
  <c r="F4" i="3" l="1"/>
  <c r="G4" i="3"/>
</calcChain>
</file>

<file path=xl/sharedStrings.xml><?xml version="1.0" encoding="utf-8"?>
<sst xmlns="http://schemas.openxmlformats.org/spreadsheetml/2006/main" count="133" uniqueCount="133">
  <si>
    <t>Код</t>
  </si>
  <si>
    <t>Наименование разделов, подразделов</t>
  </si>
  <si>
    <t>Процент исполнения к первоначальному плану</t>
  </si>
  <si>
    <t>Процент исполнения к уточненным показателям</t>
  </si>
  <si>
    <t>Расходы бюджета - всего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</si>
  <si>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</si>
  <si>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</si>
  <si>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</si>
  <si>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</si>
  <si>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</si>
  <si>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</si>
  <si>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</si>
  <si>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</si>
  <si>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</si>
  <si>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</si>
  <si>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</si>
  <si>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</si>
  <si>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</si>
  <si>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</si>
  <si>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</si>
  <si>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</si>
  <si>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</si>
  <si>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</si>
  <si>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0302</t>
  </si>
  <si>
    <t>Органы внутренних дел</t>
  </si>
  <si>
    <t>0304</t>
  </si>
  <si>
    <t>Органы юстиции</t>
  </si>
  <si>
    <t>0309</t>
  </si>
  <si>
    <t>Защита населения и территории от 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</si>
  <si>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</si>
  <si>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</si>
  <si>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</si>
  <si>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</si>
  <si>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</si>
  <si>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</si>
  <si>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</si>
  <si>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</si>
  <si>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</si>
  <si>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</si>
  <si>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</si>
  <si>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</si>
  <si>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</si>
  <si>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</si>
  <si>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</si>
  <si>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</si>
  <si>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</si>
  <si>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</si>
  <si>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</si>
  <si>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</si>
  <si>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</si>
  <si>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</si>
  <si>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</si>
  <si>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</si>
  <si>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</si>
  <si>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</si>
  <si>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</si>
  <si>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</si>
  <si>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</si>
  <si>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</si>
  <si>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</si>
  <si>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</si>
  <si>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</si>
  <si>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</si>
  <si>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</si>
  <si>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</si>
  <si>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</si>
  <si>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</si>
  <si>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</si>
  <si>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</si>
  <si>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</si>
  <si>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</si>
  <si>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</si>
  <si>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Начальное профессиональное образование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</si>
  <si>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</si>
  <si>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</si>
  <si>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</si>
  <si>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</si>
  <si>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</si>
  <si>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и послевузовское профессиональное образование</t>
  </si>
  <si>
    <t>0707</t>
  </si>
  <si>
    <t>Молодежная политика и оздоровление детей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</si>
  <si>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</si>
  <si>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</si>
  <si>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</si>
  <si>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</si>
  <si>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</si>
  <si>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</si>
  <si>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</si>
  <si>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</si>
  <si>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</si>
  <si>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</si>
  <si>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</si>
  <si>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</si>
  <si>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</si>
  <si>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</si>
  <si>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</si>
  <si>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</si>
  <si>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</si>
  <si>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</si>
  <si>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</si>
  <si>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</si>
  <si>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</si>
  <si>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</si>
  <si>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</si>
  <si>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 обслуживание населения</t>
  </si>
  <si>
    <t>1003</t>
  </si>
  <si>
    <t xml:space="preserve">Социальное обеспечение населения </t>
  </si>
  <si>
    <t>1004</t>
  </si>
  <si>
    <t xml:space="preserve">Охрана семьи и детства 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</si>
  <si>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</si>
  <si>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</si>
  <si>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</si>
  <si>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</si>
  <si>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</si>
  <si>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</si>
  <si>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</si>
  <si>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</si>
  <si>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</si>
  <si>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</si>
  <si>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</si>
  <si>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</si>
  <si>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</si>
  <si>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</si>
  <si>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</si>
  <si>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</si>
  <si>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</si>
  <si>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</si>
  <si>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</si>
  <si>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</si>
  <si>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Сведения о фактически произведенных в 2024 году расходах по разделам и подразделам классификации расходов бюджета в сравнении с первоначально утвержденным решением о бюджете значениями и с уточненными значениями с учетом внесенных изменений</t>
  </si>
  <si>
    <t>Первоначальный план на 2024 год</t>
  </si>
  <si>
    <t>Уточненный план на 2024 год</t>
  </si>
  <si>
    <t>Исполнено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</si>
</sst>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"/>
    <numFmt numFmtId="165" formatCode="#\ ##0.0"/>
    <numFmt numFmtId="166" formatCode="0.0"/>
  </numFmts>
  <fonts count="10">
    <font>
      <sz val="11"/>
      <color rgb="FF000000"/>
      <name val="Calibri"/>
      <charset val="13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24">
    <xf numFmtId="0" fontId="0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64" fontId="4" fillId="0" borderId="2" xfId="1" applyNumberFormat="1" applyFont="1" applyFill="1" applyBorder="1" applyAlignment="1">
      <alignment horizontal="center" vertical="center" wrapText="1" readingOrder="1"/>
    </xf>
    <xf numFmtId="0" fontId="4" fillId="0" borderId="2" xfId="1" applyNumberFormat="1" applyFont="1" applyFill="1" applyBorder="1" applyAlignment="1">
      <alignment horizontal="center" vertical="center" wrapText="1" readingOrder="1"/>
    </xf>
    <xf numFmtId="0" fontId="5" fillId="0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2" borderId="2" xfId="1" applyNumberFormat="1" applyFont="1" applyFill="1" applyBorder="1" applyAlignment="1">
      <alignment horizontal="left" vertical="center" wrapText="1" readingOrder="1"/>
    </xf>
    <xf numFmtId="165" fontId="6" fillId="3" borderId="2" xfId="0" applyNumberFormat="1" applyFont="1" applyFill="1" applyBorder="1" applyAlignment="1">
      <alignment horizontal="center" vertical="distributed" wrapText="1"/>
    </xf>
    <xf numFmtId="166" fontId="3" fillId="2" borderId="2" xfId="1" applyNumberFormat="1" applyFont="1" applyFill="1" applyBorder="1" applyAlignment="1">
      <alignment horizontal="center" vertical="center" wrapText="1" readingOrder="1"/>
    </xf>
    <xf numFmtId="166" fontId="2" fillId="0" borderId="0" xfId="0" applyNumberFormat="1" applyFont="1" applyFill="1" applyBorder="1" applyAlignment="1">
      <alignment horizontal="center" vertical="center"/>
    </xf>
    <xf numFmtId="49" fontId="7" fillId="4" borderId="4" xfId="0" applyNumberFormat="1" applyFont="1" applyFill="1" applyBorder="1" applyAlignment="1">
      <alignment horizontal="center" vertical="distributed" wrapText="1"/>
    </xf>
    <xf numFmtId="166" fontId="7" fillId="4" borderId="2" xfId="0" applyNumberFormat="1" applyFont="1" applyFill="1" applyBorder="1" applyAlignment="1">
      <alignment horizontal="left" vertical="center" wrapText="1"/>
    </xf>
    <xf numFmtId="165" fontId="7" fillId="0" borderId="2" xfId="0" applyNumberFormat="1" applyFont="1" applyFill="1" applyBorder="1" applyAlignment="1">
      <alignment horizontal="center" vertical="distributed" wrapText="1"/>
    </xf>
    <xf numFmtId="49" fontId="8" fillId="4" borderId="4" xfId="0" applyNumberFormat="1" applyFont="1" applyFill="1" applyBorder="1" applyAlignment="1">
      <alignment horizontal="center" vertical="distributed" wrapText="1"/>
    </xf>
    <xf numFmtId="49" fontId="8" fillId="4" borderId="2" xfId="0" applyNumberFormat="1" applyFont="1" applyFill="1" applyBorder="1" applyAlignment="1">
      <alignment horizontal="left" vertical="center" wrapText="1"/>
    </xf>
    <xf numFmtId="165" fontId="8" fillId="0" borderId="2" xfId="0" applyNumberFormat="1" applyFont="1" applyFill="1" applyBorder="1" applyAlignment="1">
      <alignment horizontal="center" vertical="distributed" wrapText="1"/>
    </xf>
    <xf numFmtId="166" fontId="8" fillId="4" borderId="2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165" fontId="7" fillId="5" borderId="2" xfId="0" applyNumberFormat="1" applyFont="1" applyFill="1" applyBorder="1" applyAlignment="1">
      <alignment horizontal="center" vertical="distributed" wrapText="1"/>
    </xf>
    <xf numFmtId="165" fontId="8" fillId="5" borderId="2" xfId="0" applyNumberFormat="1" applyFont="1" applyFill="1" applyBorder="1" applyAlignment="1">
      <alignment horizontal="center" vertical="distributed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EBCD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showGridLines="0" tabSelected="1" view="pageBreakPreview" zoomScale="90" zoomScaleNormal="90" zoomScaleSheetLayoutView="90" workbookViewId="0">
      <selection activeCell="G4" sqref="G4"/>
    </sheetView>
  </sheetViews>
  <sheetFormatPr defaultColWidth="9" defaultRowHeight="12.75"/>
  <cols>
    <col min="1" max="1" width="8.28515625" style="2" customWidth="1"/>
    <col min="2" max="2" width="62" style="3" customWidth="1"/>
    <col min="3" max="4" width="17.85546875" style="2" customWidth="1"/>
    <col min="5" max="5" width="19.140625" style="2" customWidth="1"/>
    <col min="6" max="7" width="18.7109375" style="2" customWidth="1"/>
    <col min="8" max="16383" width="9.140625" style="2"/>
    <col min="16384" max="16384" width="9" style="2"/>
  </cols>
  <sheetData>
    <row r="1" spans="1:8" ht="0.95" customHeight="1"/>
    <row r="2" spans="1:8" ht="39.75" customHeight="1">
      <c r="A2" s="21" t="s">
        <v>129</v>
      </c>
      <c r="B2" s="21"/>
      <c r="C2" s="21"/>
      <c r="D2" s="21"/>
      <c r="E2" s="21"/>
      <c r="F2" s="21"/>
      <c r="G2" s="21"/>
    </row>
    <row r="3" spans="1:8" ht="65.25" customHeight="1">
      <c r="A3" s="4" t="s">
        <v>0</v>
      </c>
      <c r="B3" s="5" t="s">
        <v>1</v>
      </c>
      <c r="C3" s="6" t="s">
        <v>130</v>
      </c>
      <c r="D3" s="6" t="s">
        <v>131</v>
      </c>
      <c r="E3" s="6" t="s">
        <v>132</v>
      </c>
      <c r="F3" s="6" t="s">
        <v>2</v>
      </c>
      <c r="G3" s="6" t="s">
        <v>3</v>
      </c>
    </row>
    <row r="4" spans="1:8" ht="22.5" customHeight="1">
      <c r="A4" s="7"/>
      <c r="B4" s="8" t="s">
        <v>4</v>
      </c>
      <c r="C4" s="9">
        <f>C5+C13+C19+C27+C32+C35+C44+C47+C52+C58+C62+C65</f>
        <v>3607056.3999999994</v>
      </c>
      <c r="D4" s="9">
        <f>D5+D13+D19+D27+D32+D35+D44+D47+D52+D58+D62</f>
        <v>4033747.6</v>
      </c>
      <c r="E4" s="9">
        <f>E5+E13+E19+E27+E32+E35+E44+E47+E52+E58+E62</f>
        <v>3930580.6999999997</v>
      </c>
      <c r="F4" s="10">
        <f>E4/C4*100</f>
        <v>108.969205471808</v>
      </c>
      <c r="G4" s="10">
        <f>E4/D4*100</f>
        <v>97.442405667622822</v>
      </c>
      <c r="H4" s="11"/>
    </row>
    <row r="5" spans="1:8" s="1" customFormat="1" ht="24" customHeight="1">
      <c r="A5" s="12" t="s">
        <v>5</v>
      </c>
      <c r="B5" s="13" t="s">
        <v>6</v>
      </c>
      <c r="C5" s="14">
        <f>C6+C7+C10+C11+C12+C9+C8</f>
        <v>337196.69999999995</v>
      </c>
      <c r="D5" s="14">
        <f>D6+D7+D8+D9+D10+D11+D12</f>
        <v>405720</v>
      </c>
      <c r="E5" s="14">
        <f>E6+E7+E8+E9+E10+E11+E12</f>
        <v>398706.80000000005</v>
      </c>
      <c r="F5" s="10">
        <f t="shared" ref="F5:F36" si="0">E5/C5*100</f>
        <v>118.24160793981675</v>
      </c>
      <c r="G5" s="10">
        <f t="shared" ref="G5:G36" si="1">E5/D5*100</f>
        <v>98.271418712412512</v>
      </c>
    </row>
    <row r="6" spans="1:8" ht="63" customHeight="1">
      <c r="A6" s="15" t="s">
        <v>7</v>
      </c>
      <c r="B6" s="16" t="s">
        <v>8</v>
      </c>
      <c r="C6" s="17">
        <v>1630</v>
      </c>
      <c r="D6" s="17">
        <v>3945.8</v>
      </c>
      <c r="E6" s="17">
        <v>3666.3</v>
      </c>
      <c r="F6" s="10">
        <f t="shared" si="0"/>
        <v>224.92638036809817</v>
      </c>
      <c r="G6" s="10">
        <f t="shared" si="1"/>
        <v>92.916518830148505</v>
      </c>
    </row>
    <row r="7" spans="1:8" ht="57.95" customHeight="1">
      <c r="A7" s="15" t="s">
        <v>9</v>
      </c>
      <c r="B7" s="16" t="s">
        <v>10</v>
      </c>
      <c r="C7" s="17">
        <v>137863</v>
      </c>
      <c r="D7" s="17">
        <v>163053.1</v>
      </c>
      <c r="E7" s="17">
        <v>162417.70000000001</v>
      </c>
      <c r="F7" s="10">
        <f t="shared" si="0"/>
        <v>117.81094274751023</v>
      </c>
      <c r="G7" s="10">
        <f t="shared" si="1"/>
        <v>99.610310996847033</v>
      </c>
    </row>
    <row r="8" spans="1:8" ht="42" customHeight="1">
      <c r="A8" s="15" t="s">
        <v>11</v>
      </c>
      <c r="B8" s="16" t="s">
        <v>12</v>
      </c>
      <c r="C8" s="17">
        <v>6.6</v>
      </c>
      <c r="D8" s="17">
        <v>6.6</v>
      </c>
      <c r="E8" s="17">
        <v>6.6</v>
      </c>
      <c r="F8" s="10">
        <f t="shared" si="0"/>
        <v>100</v>
      </c>
      <c r="G8" s="10">
        <f t="shared" si="1"/>
        <v>100</v>
      </c>
    </row>
    <row r="9" spans="1:8" ht="58.5" customHeight="1">
      <c r="A9" s="15" t="s">
        <v>13</v>
      </c>
      <c r="B9" s="16" t="s">
        <v>14</v>
      </c>
      <c r="C9" s="17">
        <v>30651.1</v>
      </c>
      <c r="D9" s="17">
        <v>34885.300000000003</v>
      </c>
      <c r="E9" s="17">
        <v>34885.300000000003</v>
      </c>
      <c r="F9" s="10">
        <f>E9/C9*100</f>
        <v>113.81418611403834</v>
      </c>
      <c r="G9" s="10">
        <f t="shared" si="1"/>
        <v>100</v>
      </c>
    </row>
    <row r="10" spans="1:8" ht="30" customHeight="1">
      <c r="A10" s="15" t="s">
        <v>15</v>
      </c>
      <c r="B10" s="18" t="s">
        <v>16</v>
      </c>
      <c r="C10" s="17">
        <v>0</v>
      </c>
      <c r="D10" s="19">
        <v>0</v>
      </c>
      <c r="E10" s="17">
        <v>0</v>
      </c>
      <c r="F10" s="10" t="e">
        <f t="shared" si="0"/>
        <v>#DIV/0!</v>
      </c>
      <c r="G10" s="10" t="e">
        <f t="shared" si="1"/>
        <v>#DIV/0!</v>
      </c>
    </row>
    <row r="11" spans="1:8" ht="21.75" customHeight="1">
      <c r="A11" s="15" t="s">
        <v>17</v>
      </c>
      <c r="B11" s="18" t="s">
        <v>18</v>
      </c>
      <c r="C11" s="17">
        <v>3000</v>
      </c>
      <c r="D11" s="17">
        <v>5662.5</v>
      </c>
      <c r="E11" s="17">
        <v>0</v>
      </c>
      <c r="F11" s="10">
        <f t="shared" si="0"/>
        <v>0</v>
      </c>
      <c r="G11" s="10">
        <v>0</v>
      </c>
    </row>
    <row r="12" spans="1:8" ht="21.75" customHeight="1">
      <c r="A12" s="15" t="s">
        <v>19</v>
      </c>
      <c r="B12" s="18" t="s">
        <v>20</v>
      </c>
      <c r="C12" s="17">
        <v>164046</v>
      </c>
      <c r="D12" s="17">
        <v>198166.7</v>
      </c>
      <c r="E12" s="17">
        <v>197730.9</v>
      </c>
      <c r="F12" s="10">
        <f t="shared" si="0"/>
        <v>120.53381368640504</v>
      </c>
      <c r="G12" s="10">
        <f t="shared" si="1"/>
        <v>99.780084141281051</v>
      </c>
    </row>
    <row r="13" spans="1:8" ht="36.75" customHeight="1">
      <c r="A13" s="12" t="s">
        <v>21</v>
      </c>
      <c r="B13" s="13" t="s">
        <v>22</v>
      </c>
      <c r="C13" s="14">
        <f>C15+C16+C17+C18</f>
        <v>45061.2</v>
      </c>
      <c r="D13" s="14">
        <f>D15+D16+D17+D18</f>
        <v>74376.899999999994</v>
      </c>
      <c r="E13" s="14">
        <f>E15+E16+E17+E18</f>
        <v>73859.3</v>
      </c>
      <c r="F13" s="10">
        <f t="shared" si="0"/>
        <v>163.90886172583066</v>
      </c>
      <c r="G13" s="10">
        <f t="shared" si="1"/>
        <v>99.30408500488727</v>
      </c>
    </row>
    <row r="14" spans="1:8" ht="21.75" hidden="1" customHeight="1">
      <c r="A14" s="15" t="s">
        <v>23</v>
      </c>
      <c r="B14" s="18" t="s">
        <v>24</v>
      </c>
      <c r="C14" s="17"/>
      <c r="D14" s="17"/>
      <c r="E14" s="17" t="e">
        <f>D14/C14*100</f>
        <v>#DIV/0!</v>
      </c>
      <c r="F14" s="10" t="e">
        <f t="shared" si="0"/>
        <v>#DIV/0!</v>
      </c>
      <c r="G14" s="10" t="e">
        <f t="shared" si="1"/>
        <v>#DIV/0!</v>
      </c>
    </row>
    <row r="15" spans="1:8" s="1" customFormat="1" ht="29.25" customHeight="1">
      <c r="A15" s="15" t="s">
        <v>25</v>
      </c>
      <c r="B15" s="18" t="s">
        <v>26</v>
      </c>
      <c r="C15" s="17">
        <v>2156</v>
      </c>
      <c r="D15" s="17">
        <v>2943.5</v>
      </c>
      <c r="E15" s="17">
        <v>2943.4</v>
      </c>
      <c r="F15" s="10">
        <f t="shared" si="0"/>
        <v>136.52133580705009</v>
      </c>
      <c r="G15" s="10">
        <f t="shared" si="1"/>
        <v>99.996602683879743</v>
      </c>
    </row>
    <row r="16" spans="1:8" ht="36.75" customHeight="1">
      <c r="A16" s="15" t="s">
        <v>27</v>
      </c>
      <c r="B16" s="16" t="s">
        <v>28</v>
      </c>
      <c r="C16" s="17">
        <v>8829</v>
      </c>
      <c r="D16" s="17">
        <v>11038.8</v>
      </c>
      <c r="E16" s="23">
        <v>10578.3</v>
      </c>
      <c r="F16" s="10">
        <f t="shared" si="0"/>
        <v>119.81311586816173</v>
      </c>
      <c r="G16" s="10">
        <f t="shared" si="1"/>
        <v>95.82835090770736</v>
      </c>
    </row>
    <row r="17" spans="1:7" ht="21.75" customHeight="1">
      <c r="A17" s="15" t="s">
        <v>29</v>
      </c>
      <c r="B17" s="16" t="s">
        <v>30</v>
      </c>
      <c r="C17" s="17">
        <v>11121</v>
      </c>
      <c r="D17" s="17">
        <v>29537</v>
      </c>
      <c r="E17" s="17">
        <v>29491.7</v>
      </c>
      <c r="F17" s="10">
        <f t="shared" si="0"/>
        <v>265.18928153942994</v>
      </c>
      <c r="G17" s="10">
        <f t="shared" si="1"/>
        <v>99.846633036530449</v>
      </c>
    </row>
    <row r="18" spans="1:7" s="1" customFormat="1" ht="42" customHeight="1">
      <c r="A18" s="15" t="s">
        <v>31</v>
      </c>
      <c r="B18" s="16" t="s">
        <v>32</v>
      </c>
      <c r="C18" s="17">
        <v>22955.200000000001</v>
      </c>
      <c r="D18" s="17">
        <v>30857.599999999999</v>
      </c>
      <c r="E18" s="17">
        <v>30845.9</v>
      </c>
      <c r="F18" s="10">
        <f t="shared" si="0"/>
        <v>134.37434655328639</v>
      </c>
      <c r="G18" s="10">
        <f t="shared" si="1"/>
        <v>99.962083895053411</v>
      </c>
    </row>
    <row r="19" spans="1:7" ht="22.5" customHeight="1">
      <c r="A19" s="12" t="s">
        <v>33</v>
      </c>
      <c r="B19" s="13" t="s">
        <v>34</v>
      </c>
      <c r="C19" s="14">
        <f>C20+C21+C24+C25+C26</f>
        <v>246312.5</v>
      </c>
      <c r="D19" s="14">
        <f>D20+D21+D24+D25+D26</f>
        <v>241371.50000000003</v>
      </c>
      <c r="E19" s="14">
        <f>E20+E21+E24+E25+E26</f>
        <v>237635.4</v>
      </c>
      <c r="F19" s="10">
        <f t="shared" si="0"/>
        <v>96.477198680537938</v>
      </c>
      <c r="G19" s="10">
        <f t="shared" si="1"/>
        <v>98.452137058434801</v>
      </c>
    </row>
    <row r="20" spans="1:7" ht="17.100000000000001" customHeight="1">
      <c r="A20" s="15" t="s">
        <v>35</v>
      </c>
      <c r="B20" s="18" t="s">
        <v>36</v>
      </c>
      <c r="C20" s="17">
        <v>16000</v>
      </c>
      <c r="D20" s="17">
        <v>2649.3</v>
      </c>
      <c r="E20" s="17">
        <v>0</v>
      </c>
      <c r="F20" s="10">
        <f t="shared" si="0"/>
        <v>0</v>
      </c>
      <c r="G20" s="10">
        <f t="shared" si="1"/>
        <v>0</v>
      </c>
    </row>
    <row r="21" spans="1:7" ht="27.95" customHeight="1">
      <c r="A21" s="15" t="s">
        <v>37</v>
      </c>
      <c r="B21" s="16" t="s">
        <v>38</v>
      </c>
      <c r="C21" s="17">
        <v>1073.7</v>
      </c>
      <c r="D21" s="17">
        <v>1073.7</v>
      </c>
      <c r="E21" s="17">
        <v>1054.2</v>
      </c>
      <c r="F21" s="10">
        <f t="shared" si="0"/>
        <v>98.1838502374965</v>
      </c>
      <c r="G21" s="10">
        <f t="shared" si="1"/>
        <v>98.1838502374965</v>
      </c>
    </row>
    <row r="22" spans="1:7" ht="29.1" hidden="1" customHeight="1">
      <c r="A22" s="15" t="s">
        <v>39</v>
      </c>
      <c r="B22" s="16" t="s">
        <v>40</v>
      </c>
      <c r="C22" s="17"/>
      <c r="D22" s="17"/>
      <c r="E22" s="17"/>
      <c r="F22" s="10" t="e">
        <f t="shared" si="0"/>
        <v>#DIV/0!</v>
      </c>
      <c r="G22" s="10" t="e">
        <f t="shared" si="1"/>
        <v>#DIV/0!</v>
      </c>
    </row>
    <row r="23" spans="1:7" s="1" customFormat="1" ht="24.95" hidden="1" customHeight="1">
      <c r="A23" s="15" t="s">
        <v>41</v>
      </c>
      <c r="B23" s="16" t="s">
        <v>42</v>
      </c>
      <c r="C23" s="17"/>
      <c r="D23" s="17"/>
      <c r="E23" s="17"/>
      <c r="F23" s="10" t="e">
        <f t="shared" si="0"/>
        <v>#DIV/0!</v>
      </c>
      <c r="G23" s="10" t="e">
        <f t="shared" si="1"/>
        <v>#DIV/0!</v>
      </c>
    </row>
    <row r="24" spans="1:7" ht="19.5" customHeight="1">
      <c r="A24" s="15" t="s">
        <v>43</v>
      </c>
      <c r="B24" s="16" t="s">
        <v>44</v>
      </c>
      <c r="C24" s="17">
        <v>16593.599999999999</v>
      </c>
      <c r="D24" s="17">
        <v>11280.7</v>
      </c>
      <c r="E24" s="17">
        <v>11108.2</v>
      </c>
      <c r="F24" s="10">
        <f t="shared" si="0"/>
        <v>66.94267669462927</v>
      </c>
      <c r="G24" s="10">
        <f t="shared" si="1"/>
        <v>98.470839575558259</v>
      </c>
    </row>
    <row r="25" spans="1:7" ht="19.5" customHeight="1">
      <c r="A25" s="15" t="s">
        <v>45</v>
      </c>
      <c r="B25" s="16" t="s">
        <v>46</v>
      </c>
      <c r="C25" s="17">
        <v>190086.7</v>
      </c>
      <c r="D25" s="17">
        <v>193459.20000000001</v>
      </c>
      <c r="E25" s="17">
        <v>192728.2</v>
      </c>
      <c r="F25" s="10">
        <f t="shared" si="0"/>
        <v>101.38962904821854</v>
      </c>
      <c r="G25" s="10">
        <f t="shared" si="1"/>
        <v>99.622142549953679</v>
      </c>
    </row>
    <row r="26" spans="1:7" ht="19.5" customHeight="1">
      <c r="A26" s="15" t="s">
        <v>47</v>
      </c>
      <c r="B26" s="18" t="s">
        <v>48</v>
      </c>
      <c r="C26" s="17">
        <v>22558.5</v>
      </c>
      <c r="D26" s="17">
        <v>32908.6</v>
      </c>
      <c r="E26" s="17">
        <v>32744.799999999999</v>
      </c>
      <c r="F26" s="10">
        <f t="shared" si="0"/>
        <v>145.15504133696834</v>
      </c>
      <c r="G26" s="10">
        <f t="shared" si="1"/>
        <v>99.502257768486047</v>
      </c>
    </row>
    <row r="27" spans="1:7" ht="19.5" customHeight="1">
      <c r="A27" s="12" t="s">
        <v>49</v>
      </c>
      <c r="B27" s="13" t="s">
        <v>50</v>
      </c>
      <c r="C27" s="14">
        <f>C29+C30+C28+C31</f>
        <v>258893.5</v>
      </c>
      <c r="D27" s="14">
        <f>D29+D30+D28+D31</f>
        <v>365046.20000000007</v>
      </c>
      <c r="E27" s="14">
        <f>E29+E30+E28+E31</f>
        <v>359649.8</v>
      </c>
      <c r="F27" s="10">
        <f t="shared" si="0"/>
        <v>138.91804931371394</v>
      </c>
      <c r="G27" s="10">
        <f t="shared" si="1"/>
        <v>98.521721360200416</v>
      </c>
    </row>
    <row r="28" spans="1:7" ht="19.5" customHeight="1">
      <c r="A28" s="15" t="s">
        <v>51</v>
      </c>
      <c r="B28" s="18" t="s">
        <v>52</v>
      </c>
      <c r="C28" s="17">
        <v>4444</v>
      </c>
      <c r="D28" s="17">
        <v>5579.7</v>
      </c>
      <c r="E28" s="17">
        <v>5395</v>
      </c>
      <c r="F28" s="10">
        <f t="shared" si="0"/>
        <v>121.39963996399641</v>
      </c>
      <c r="G28" s="10">
        <f t="shared" si="1"/>
        <v>96.68978618922165</v>
      </c>
    </row>
    <row r="29" spans="1:7" ht="17.25" customHeight="1">
      <c r="A29" s="15" t="s">
        <v>53</v>
      </c>
      <c r="B29" s="18" t="s">
        <v>54</v>
      </c>
      <c r="C29" s="17">
        <v>0</v>
      </c>
      <c r="D29" s="17">
        <v>1297.0999999999999</v>
      </c>
      <c r="E29" s="17">
        <v>1297</v>
      </c>
      <c r="F29" s="10" t="e">
        <f t="shared" si="0"/>
        <v>#DIV/0!</v>
      </c>
      <c r="G29" s="10">
        <f t="shared" si="1"/>
        <v>99.992290494179329</v>
      </c>
    </row>
    <row r="30" spans="1:7" ht="19.5" customHeight="1">
      <c r="A30" s="15" t="s">
        <v>55</v>
      </c>
      <c r="B30" s="18" t="s">
        <v>56</v>
      </c>
      <c r="C30" s="17">
        <v>123998.5</v>
      </c>
      <c r="D30" s="17">
        <v>219793.7</v>
      </c>
      <c r="E30" s="17">
        <v>214591.9</v>
      </c>
      <c r="F30" s="10">
        <f t="shared" si="0"/>
        <v>173.06007733964523</v>
      </c>
      <c r="G30" s="10">
        <f t="shared" si="1"/>
        <v>97.633326159939969</v>
      </c>
    </row>
    <row r="31" spans="1:7" ht="19.5" customHeight="1">
      <c r="A31" s="15" t="s">
        <v>57</v>
      </c>
      <c r="B31" s="16" t="s">
        <v>58</v>
      </c>
      <c r="C31" s="17">
        <v>130451</v>
      </c>
      <c r="D31" s="17">
        <v>138375.70000000001</v>
      </c>
      <c r="E31" s="17">
        <v>138365.9</v>
      </c>
      <c r="F31" s="10">
        <f t="shared" si="0"/>
        <v>106.06733562793693</v>
      </c>
      <c r="G31" s="10">
        <f t="shared" si="1"/>
        <v>99.992917831671306</v>
      </c>
    </row>
    <row r="32" spans="1:7" ht="18.95" customHeight="1">
      <c r="A32" s="12" t="s">
        <v>59</v>
      </c>
      <c r="B32" s="13" t="s">
        <v>60</v>
      </c>
      <c r="C32" s="14">
        <f>C34</f>
        <v>15817</v>
      </c>
      <c r="D32" s="14">
        <f>D34</f>
        <v>17042.7</v>
      </c>
      <c r="E32" s="14">
        <f>E34</f>
        <v>17042.7</v>
      </c>
      <c r="F32" s="10">
        <f t="shared" si="0"/>
        <v>107.74925712840616</v>
      </c>
      <c r="G32" s="10">
        <f t="shared" si="1"/>
        <v>100</v>
      </c>
    </row>
    <row r="33" spans="1:7" s="1" customFormat="1" ht="19.5" hidden="1" customHeight="1">
      <c r="A33" s="12" t="s">
        <v>61</v>
      </c>
      <c r="B33" s="16" t="s">
        <v>62</v>
      </c>
      <c r="C33" s="17"/>
      <c r="D33" s="17"/>
      <c r="E33" s="17" t="e">
        <f>D33/C33*100</f>
        <v>#DIV/0!</v>
      </c>
      <c r="F33" s="10" t="e">
        <f t="shared" si="0"/>
        <v>#DIV/0!</v>
      </c>
      <c r="G33" s="10" t="e">
        <f t="shared" si="1"/>
        <v>#DIV/0!</v>
      </c>
    </row>
    <row r="34" spans="1:7" ht="19.5" customHeight="1">
      <c r="A34" s="15" t="s">
        <v>63</v>
      </c>
      <c r="B34" s="18" t="s">
        <v>64</v>
      </c>
      <c r="C34" s="17">
        <v>15817</v>
      </c>
      <c r="D34" s="17">
        <v>17042.7</v>
      </c>
      <c r="E34" s="17">
        <v>17042.7</v>
      </c>
      <c r="F34" s="10">
        <f t="shared" si="0"/>
        <v>107.74925712840616</v>
      </c>
      <c r="G34" s="10">
        <f t="shared" si="1"/>
        <v>100</v>
      </c>
    </row>
    <row r="35" spans="1:7" ht="19.5" customHeight="1">
      <c r="A35" s="12" t="s">
        <v>65</v>
      </c>
      <c r="B35" s="20" t="s">
        <v>66</v>
      </c>
      <c r="C35" s="14">
        <f>C36+C37+C38+C39+C40+C41+C42+C43</f>
        <v>1819050.9999999998</v>
      </c>
      <c r="D35" s="14">
        <f>D36+D37+D38+D39+D40+D41+D42+D43</f>
        <v>2019412.9000000001</v>
      </c>
      <c r="E35" s="14">
        <f>E36+E37+E38+E39+E40+E41+E42+E43</f>
        <v>1949712.4</v>
      </c>
      <c r="F35" s="10">
        <f t="shared" si="0"/>
        <v>107.18294319400611</v>
      </c>
      <c r="G35" s="10">
        <f t="shared" si="1"/>
        <v>96.548477035082811</v>
      </c>
    </row>
    <row r="36" spans="1:7" ht="19.5" customHeight="1">
      <c r="A36" s="15" t="s">
        <v>67</v>
      </c>
      <c r="B36" s="16" t="s">
        <v>68</v>
      </c>
      <c r="C36" s="17">
        <v>439883.1</v>
      </c>
      <c r="D36" s="17">
        <v>426436.8</v>
      </c>
      <c r="E36" s="17">
        <v>425097.8</v>
      </c>
      <c r="F36" s="10">
        <f t="shared" si="0"/>
        <v>96.638811538792922</v>
      </c>
      <c r="G36" s="10">
        <f t="shared" si="1"/>
        <v>99.68600270895945</v>
      </c>
    </row>
    <row r="37" spans="1:7" ht="19.5" customHeight="1">
      <c r="A37" s="15" t="s">
        <v>69</v>
      </c>
      <c r="B37" s="16" t="s">
        <v>70</v>
      </c>
      <c r="C37" s="17">
        <v>1161833.3</v>
      </c>
      <c r="D37" s="17">
        <v>1329546.3</v>
      </c>
      <c r="E37" s="17">
        <v>1265395.7</v>
      </c>
      <c r="F37" s="10">
        <f t="shared" ref="F37:F64" si="2">E37/C37*100</f>
        <v>108.91370560647556</v>
      </c>
      <c r="G37" s="10">
        <f t="shared" ref="G37:G64" si="3">E37/D37*100</f>
        <v>95.175000675042298</v>
      </c>
    </row>
    <row r="38" spans="1:7" s="1" customFormat="1" ht="18" customHeight="1">
      <c r="A38" s="15" t="s">
        <v>71</v>
      </c>
      <c r="B38" s="16" t="s">
        <v>72</v>
      </c>
      <c r="C38" s="17">
        <v>139979.4</v>
      </c>
      <c r="D38" s="17">
        <v>136916.1</v>
      </c>
      <c r="E38" s="17">
        <v>133373.20000000001</v>
      </c>
      <c r="F38" s="10">
        <f t="shared" si="2"/>
        <v>95.280591287003674</v>
      </c>
      <c r="G38" s="10">
        <f t="shared" si="3"/>
        <v>97.412356910545952</v>
      </c>
    </row>
    <row r="39" spans="1:7" ht="19.5" hidden="1" customHeight="1">
      <c r="A39" s="15" t="s">
        <v>73</v>
      </c>
      <c r="B39" s="16" t="s">
        <v>74</v>
      </c>
      <c r="C39" s="17"/>
      <c r="D39" s="17"/>
      <c r="E39" s="17"/>
      <c r="F39" s="10" t="e">
        <f t="shared" si="2"/>
        <v>#DIV/0!</v>
      </c>
      <c r="G39" s="10" t="e">
        <f t="shared" si="3"/>
        <v>#DIV/0!</v>
      </c>
    </row>
    <row r="40" spans="1:7" ht="31.5" hidden="1">
      <c r="A40" s="15" t="s">
        <v>75</v>
      </c>
      <c r="B40" s="16" t="s">
        <v>76</v>
      </c>
      <c r="C40" s="17"/>
      <c r="D40" s="17"/>
      <c r="E40" s="17"/>
      <c r="F40" s="10" t="e">
        <f t="shared" si="2"/>
        <v>#DIV/0!</v>
      </c>
      <c r="G40" s="10" t="e">
        <f t="shared" si="3"/>
        <v>#DIV/0!</v>
      </c>
    </row>
    <row r="41" spans="1:7" ht="22.5" hidden="1" customHeight="1">
      <c r="A41" s="15" t="s">
        <v>77</v>
      </c>
      <c r="B41" s="16" t="s">
        <v>78</v>
      </c>
      <c r="C41" s="17"/>
      <c r="D41" s="17"/>
      <c r="E41" s="17"/>
      <c r="F41" s="10" t="e">
        <f t="shared" si="2"/>
        <v>#DIV/0!</v>
      </c>
      <c r="G41" s="10" t="e">
        <f t="shared" si="3"/>
        <v>#DIV/0!</v>
      </c>
    </row>
    <row r="42" spans="1:7" s="1" customFormat="1" ht="22.5" customHeight="1">
      <c r="A42" s="15" t="s">
        <v>79</v>
      </c>
      <c r="B42" s="16" t="s">
        <v>80</v>
      </c>
      <c r="C42" s="17">
        <v>3238</v>
      </c>
      <c r="D42" s="17">
        <v>3084.9</v>
      </c>
      <c r="E42" s="17">
        <v>3084.9</v>
      </c>
      <c r="F42" s="10">
        <f t="shared" si="2"/>
        <v>95.27177269919703</v>
      </c>
      <c r="G42" s="10">
        <f t="shared" si="3"/>
        <v>100</v>
      </c>
    </row>
    <row r="43" spans="1:7" ht="22.5" customHeight="1">
      <c r="A43" s="15" t="s">
        <v>81</v>
      </c>
      <c r="B43" s="16" t="s">
        <v>82</v>
      </c>
      <c r="C43" s="17">
        <v>74117.2</v>
      </c>
      <c r="D43" s="17">
        <v>123428.8</v>
      </c>
      <c r="E43" s="17">
        <v>122760.8</v>
      </c>
      <c r="F43" s="10">
        <f t="shared" si="2"/>
        <v>165.63064983566568</v>
      </c>
      <c r="G43" s="10">
        <f t="shared" si="3"/>
        <v>99.458797298523521</v>
      </c>
    </row>
    <row r="44" spans="1:7" ht="22.5" customHeight="1">
      <c r="A44" s="12" t="s">
        <v>83</v>
      </c>
      <c r="B44" s="20" t="s">
        <v>84</v>
      </c>
      <c r="C44" s="14">
        <f>C45+C46</f>
        <v>261778.8</v>
      </c>
      <c r="D44" s="14">
        <f>D45+D46</f>
        <v>291827.09999999998</v>
      </c>
      <c r="E44" s="14">
        <f>E45+E46</f>
        <v>291652.5</v>
      </c>
      <c r="F44" s="10">
        <f t="shared" si="2"/>
        <v>111.41181027646243</v>
      </c>
      <c r="G44" s="10">
        <f t="shared" si="3"/>
        <v>99.940170052746993</v>
      </c>
    </row>
    <row r="45" spans="1:7" ht="22.5" customHeight="1">
      <c r="A45" s="15" t="s">
        <v>85</v>
      </c>
      <c r="B45" s="16" t="s">
        <v>86</v>
      </c>
      <c r="C45" s="17">
        <v>217350.8</v>
      </c>
      <c r="D45" s="17">
        <v>246017.5</v>
      </c>
      <c r="E45" s="17">
        <v>245844.1</v>
      </c>
      <c r="F45" s="10">
        <f t="shared" si="2"/>
        <v>113.10936053605509</v>
      </c>
      <c r="G45" s="10">
        <f t="shared" si="3"/>
        <v>99.929517209141622</v>
      </c>
    </row>
    <row r="46" spans="1:7" ht="22.5" customHeight="1">
      <c r="A46" s="15" t="s">
        <v>87</v>
      </c>
      <c r="B46" s="16" t="s">
        <v>88</v>
      </c>
      <c r="C46" s="17">
        <v>44428</v>
      </c>
      <c r="D46" s="17">
        <v>45809.599999999999</v>
      </c>
      <c r="E46" s="17">
        <v>45808.4</v>
      </c>
      <c r="F46" s="10">
        <f t="shared" si="2"/>
        <v>103.10704960835508</v>
      </c>
      <c r="G46" s="10">
        <f t="shared" si="3"/>
        <v>99.997380461737279</v>
      </c>
    </row>
    <row r="47" spans="1:7" ht="23.1" customHeight="1">
      <c r="A47" s="12" t="s">
        <v>89</v>
      </c>
      <c r="B47" s="20" t="s">
        <v>90</v>
      </c>
      <c r="C47" s="14">
        <f>C51</f>
        <v>0</v>
      </c>
      <c r="D47" s="14">
        <f>D51</f>
        <v>0</v>
      </c>
      <c r="E47" s="14">
        <f>E51</f>
        <v>0</v>
      </c>
      <c r="F47" s="10">
        <v>0</v>
      </c>
      <c r="G47" s="10" t="e">
        <f t="shared" si="3"/>
        <v>#DIV/0!</v>
      </c>
    </row>
    <row r="48" spans="1:7" ht="19.5" hidden="1" customHeight="1">
      <c r="A48" s="12" t="s">
        <v>91</v>
      </c>
      <c r="B48" s="16" t="s">
        <v>92</v>
      </c>
      <c r="C48" s="17"/>
      <c r="D48" s="17"/>
      <c r="E48" s="17" t="e">
        <f>D48/C48*100</f>
        <v>#DIV/0!</v>
      </c>
      <c r="F48" s="10" t="e">
        <f t="shared" si="2"/>
        <v>#DIV/0!</v>
      </c>
      <c r="G48" s="10" t="e">
        <f t="shared" si="3"/>
        <v>#DIV/0!</v>
      </c>
    </row>
    <row r="49" spans="1:7" ht="19.5" hidden="1" customHeight="1">
      <c r="A49" s="12" t="s">
        <v>93</v>
      </c>
      <c r="B49" s="16" t="s">
        <v>94</v>
      </c>
      <c r="C49" s="17"/>
      <c r="D49" s="17"/>
      <c r="E49" s="17" t="e">
        <f>D49/C49*100</f>
        <v>#DIV/0!</v>
      </c>
      <c r="F49" s="10" t="e">
        <f t="shared" si="2"/>
        <v>#DIV/0!</v>
      </c>
      <c r="G49" s="10" t="e">
        <f t="shared" si="3"/>
        <v>#DIV/0!</v>
      </c>
    </row>
    <row r="50" spans="1:7" ht="19.5" hidden="1" customHeight="1">
      <c r="A50" s="12" t="s">
        <v>95</v>
      </c>
      <c r="B50" s="16" t="s">
        <v>96</v>
      </c>
      <c r="C50" s="17"/>
      <c r="D50" s="17"/>
      <c r="E50" s="17" t="e">
        <f>D50/C50*100</f>
        <v>#DIV/0!</v>
      </c>
      <c r="F50" s="10" t="e">
        <f t="shared" si="2"/>
        <v>#DIV/0!</v>
      </c>
      <c r="G50" s="10" t="e">
        <f t="shared" si="3"/>
        <v>#DIV/0!</v>
      </c>
    </row>
    <row r="51" spans="1:7" ht="19.5" customHeight="1">
      <c r="A51" s="15" t="s">
        <v>97</v>
      </c>
      <c r="B51" s="16" t="s">
        <v>98</v>
      </c>
      <c r="C51" s="17">
        <v>0</v>
      </c>
      <c r="D51" s="17">
        <v>0</v>
      </c>
      <c r="E51" s="17">
        <v>0</v>
      </c>
      <c r="F51" s="10">
        <v>0</v>
      </c>
      <c r="G51" s="10" t="e">
        <f t="shared" si="3"/>
        <v>#DIV/0!</v>
      </c>
    </row>
    <row r="52" spans="1:7" s="1" customFormat="1" ht="19.5" customHeight="1">
      <c r="A52" s="12" t="s">
        <v>99</v>
      </c>
      <c r="B52" s="20" t="s">
        <v>100</v>
      </c>
      <c r="C52" s="14">
        <f>C53+C54+C55+C56+C57</f>
        <v>516984.7</v>
      </c>
      <c r="D52" s="22">
        <f>D53+D54+D55+D56+D57</f>
        <v>501257.4</v>
      </c>
      <c r="E52" s="14">
        <f>E53+E54+E55+E56+E57</f>
        <v>486828.89999999997</v>
      </c>
      <c r="F52" s="10">
        <f t="shared" si="2"/>
        <v>94.166984051945818</v>
      </c>
      <c r="G52" s="10">
        <f t="shared" si="3"/>
        <v>97.121538754340577</v>
      </c>
    </row>
    <row r="53" spans="1:7" ht="19.5" customHeight="1">
      <c r="A53" s="15" t="s">
        <v>101</v>
      </c>
      <c r="B53" s="16" t="s">
        <v>102</v>
      </c>
      <c r="C53" s="17">
        <v>10585</v>
      </c>
      <c r="D53" s="17">
        <v>11432.9</v>
      </c>
      <c r="E53" s="17">
        <v>11432.9</v>
      </c>
      <c r="F53" s="10">
        <f t="shared" si="2"/>
        <v>108.01039206424186</v>
      </c>
      <c r="G53" s="10">
        <f t="shared" si="3"/>
        <v>100</v>
      </c>
    </row>
    <row r="54" spans="1:7" ht="19.5" customHeight="1">
      <c r="A54" s="15" t="s">
        <v>103</v>
      </c>
      <c r="B54" s="16" t="s">
        <v>104</v>
      </c>
      <c r="C54" s="17">
        <v>97009.7</v>
      </c>
      <c r="D54" s="17">
        <v>101928.2</v>
      </c>
      <c r="E54" s="17">
        <v>101923.9</v>
      </c>
      <c r="F54" s="10">
        <f t="shared" si="2"/>
        <v>105.06567899911039</v>
      </c>
      <c r="G54" s="10">
        <f t="shared" si="3"/>
        <v>99.995781344122619</v>
      </c>
    </row>
    <row r="55" spans="1:7" s="1" customFormat="1" ht="19.5" customHeight="1">
      <c r="A55" s="15" t="s">
        <v>105</v>
      </c>
      <c r="B55" s="16" t="s">
        <v>106</v>
      </c>
      <c r="C55" s="17">
        <v>269254.90000000002</v>
      </c>
      <c r="D55" s="17">
        <v>257673.7</v>
      </c>
      <c r="E55" s="17">
        <v>246724.4</v>
      </c>
      <c r="F55" s="10">
        <f t="shared" si="2"/>
        <v>91.632278558347494</v>
      </c>
      <c r="G55" s="10">
        <f t="shared" si="3"/>
        <v>95.750711073733939</v>
      </c>
    </row>
    <row r="56" spans="1:7" ht="19.5" customHeight="1">
      <c r="A56" s="15" t="s">
        <v>107</v>
      </c>
      <c r="B56" s="16" t="s">
        <v>108</v>
      </c>
      <c r="C56" s="17">
        <v>112657.3</v>
      </c>
      <c r="D56" s="17">
        <v>93591.6</v>
      </c>
      <c r="E56" s="17">
        <v>90124.800000000003</v>
      </c>
      <c r="F56" s="10">
        <f t="shared" si="2"/>
        <v>79.99907684632953</v>
      </c>
      <c r="G56" s="10">
        <f t="shared" si="3"/>
        <v>96.295821419871004</v>
      </c>
    </row>
    <row r="57" spans="1:7" ht="19.5" customHeight="1">
      <c r="A57" s="15" t="s">
        <v>109</v>
      </c>
      <c r="B57" s="16" t="s">
        <v>110</v>
      </c>
      <c r="C57" s="17">
        <v>27477.8</v>
      </c>
      <c r="D57" s="17">
        <v>36631</v>
      </c>
      <c r="E57" s="17">
        <v>36622.9</v>
      </c>
      <c r="F57" s="10">
        <f t="shared" si="2"/>
        <v>133.28177656144234</v>
      </c>
      <c r="G57" s="10">
        <f t="shared" si="3"/>
        <v>99.977887581556615</v>
      </c>
    </row>
    <row r="58" spans="1:7" ht="19.5" customHeight="1">
      <c r="A58" s="12" t="s">
        <v>111</v>
      </c>
      <c r="B58" s="20" t="s">
        <v>112</v>
      </c>
      <c r="C58" s="14">
        <f>C59+C60+C61</f>
        <v>104661</v>
      </c>
      <c r="D58" s="14">
        <f>D59+D61+D60</f>
        <v>116392.90000000001</v>
      </c>
      <c r="E58" s="14">
        <f>E59+E61+E60</f>
        <v>114192.9</v>
      </c>
      <c r="F58" s="10">
        <f t="shared" si="2"/>
        <v>109.10740390403302</v>
      </c>
      <c r="G58" s="10">
        <f t="shared" si="3"/>
        <v>98.109850343105109</v>
      </c>
    </row>
    <row r="59" spans="1:7" ht="19.5" customHeight="1">
      <c r="A59" s="15" t="s">
        <v>113</v>
      </c>
      <c r="B59" s="16" t="s">
        <v>114</v>
      </c>
      <c r="C59" s="17">
        <v>81763</v>
      </c>
      <c r="D59" s="17">
        <v>86496.1</v>
      </c>
      <c r="E59" s="17">
        <v>86496</v>
      </c>
      <c r="F59" s="10">
        <f t="shared" si="2"/>
        <v>105.78868192214081</v>
      </c>
      <c r="G59" s="10">
        <f t="shared" si="3"/>
        <v>99.999884387850997</v>
      </c>
    </row>
    <row r="60" spans="1:7" ht="21.95" customHeight="1">
      <c r="A60" s="15" t="s">
        <v>115</v>
      </c>
      <c r="B60" s="16" t="s">
        <v>116</v>
      </c>
      <c r="C60" s="17">
        <v>0</v>
      </c>
      <c r="D60" s="17">
        <v>0</v>
      </c>
      <c r="E60" s="17">
        <v>0</v>
      </c>
      <c r="F60" s="10" t="e">
        <f t="shared" si="2"/>
        <v>#DIV/0!</v>
      </c>
      <c r="G60" s="10" t="e">
        <f t="shared" si="3"/>
        <v>#DIV/0!</v>
      </c>
    </row>
    <row r="61" spans="1:7" ht="20.25" customHeight="1">
      <c r="A61" s="15" t="s">
        <v>117</v>
      </c>
      <c r="B61" s="16" t="s">
        <v>118</v>
      </c>
      <c r="C61" s="17">
        <v>22898</v>
      </c>
      <c r="D61" s="17">
        <v>29896.799999999999</v>
      </c>
      <c r="E61" s="17">
        <v>27696.9</v>
      </c>
      <c r="F61" s="10">
        <f t="shared" si="2"/>
        <v>120.95772556555158</v>
      </c>
      <c r="G61" s="10">
        <f t="shared" si="3"/>
        <v>92.641687404672084</v>
      </c>
    </row>
    <row r="62" spans="1:7" s="1" customFormat="1" ht="20.25" customHeight="1">
      <c r="A62" s="12" t="s">
        <v>119</v>
      </c>
      <c r="B62" s="20" t="s">
        <v>120</v>
      </c>
      <c r="C62" s="14">
        <f>C64</f>
        <v>1300</v>
      </c>
      <c r="D62" s="14">
        <f>D64</f>
        <v>1300</v>
      </c>
      <c r="E62" s="14">
        <f>E64</f>
        <v>1300</v>
      </c>
      <c r="F62" s="10">
        <f t="shared" si="2"/>
        <v>100</v>
      </c>
      <c r="G62" s="10">
        <f t="shared" si="3"/>
        <v>100</v>
      </c>
    </row>
    <row r="63" spans="1:7" ht="20.25" hidden="1" customHeight="1">
      <c r="A63" s="15" t="s">
        <v>121</v>
      </c>
      <c r="B63" s="16" t="s">
        <v>122</v>
      </c>
      <c r="C63" s="17"/>
      <c r="D63" s="17"/>
      <c r="E63" s="17" t="e">
        <f>D63/C63*100</f>
        <v>#DIV/0!</v>
      </c>
      <c r="F63" s="10" t="e">
        <f t="shared" si="2"/>
        <v>#DIV/0!</v>
      </c>
      <c r="G63" s="10" t="e">
        <f t="shared" si="3"/>
        <v>#DIV/0!</v>
      </c>
    </row>
    <row r="64" spans="1:7" ht="20.25" customHeight="1">
      <c r="A64" s="15" t="s">
        <v>123</v>
      </c>
      <c r="B64" s="16" t="s">
        <v>124</v>
      </c>
      <c r="C64" s="17">
        <v>1300</v>
      </c>
      <c r="D64" s="17">
        <v>1300</v>
      </c>
      <c r="E64" s="17">
        <v>1300</v>
      </c>
      <c r="F64" s="10">
        <f t="shared" si="2"/>
        <v>100</v>
      </c>
      <c r="G64" s="10">
        <f t="shared" si="3"/>
        <v>100</v>
      </c>
    </row>
    <row r="65" spans="1:7" ht="20.25" customHeight="1">
      <c r="A65" s="12" t="s">
        <v>125</v>
      </c>
      <c r="B65" s="20" t="s">
        <v>126</v>
      </c>
      <c r="C65" s="14">
        <f>C66</f>
        <v>0</v>
      </c>
      <c r="D65" s="14">
        <f>D66</f>
        <v>0</v>
      </c>
      <c r="E65" s="14">
        <f>E66</f>
        <v>0</v>
      </c>
      <c r="F65" s="10">
        <v>0</v>
      </c>
      <c r="G65" s="10">
        <v>0</v>
      </c>
    </row>
    <row r="66" spans="1:7" ht="47.25" customHeight="1">
      <c r="A66" s="15" t="s">
        <v>127</v>
      </c>
      <c r="B66" s="16" t="s">
        <v>128</v>
      </c>
      <c r="C66" s="17">
        <v>0</v>
      </c>
      <c r="D66" s="17">
        <v>0</v>
      </c>
      <c r="E66" s="17">
        <v>0</v>
      </c>
      <c r="F66" s="10">
        <v>0</v>
      </c>
      <c r="G66" s="10">
        <v>0</v>
      </c>
    </row>
  </sheetData>
  <mergeCells count="1">
    <mergeCell ref="A2:G2"/>
  </mergeCells>
  <pageMargins left="0.98425196850393704" right="0.39370078740157499" top="0.39370078740157499" bottom="0.39370078740157499" header="0.196850393700787" footer="0.196850393700787"/>
  <pageSetup paperSize="9" scale="53" fitToHeight="3" orientation="portrait" r:id="rId1"/>
  <headerFooter alignWithMargins="0">
    <oddFooter>&amp;L&amp;"Arial,Regular"&amp;8 - 2 -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Чернышова Наталья Сергеевна</dc:creator>
  <cp:lastModifiedBy>Бюджет7</cp:lastModifiedBy>
  <cp:lastPrinted>2022-11-07T16:50:00Z</cp:lastPrinted>
  <dcterms:created xsi:type="dcterms:W3CDTF">2022-10-17T11:45:00Z</dcterms:created>
  <dcterms:modified xsi:type="dcterms:W3CDTF">2025-05-13T13:58:56Z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C6838BD89C8D4D729D1D79DA3A4F2558</vt:lpwstr>
  </property>
  <property fmtid="{D5CDD505-2E9C-101B-9397-08002B2CF9AE}" pid="3" name="KSOProductBuildVer">
    <vt:lpwstr>1049-12.2.0.13431</vt:lpwstr>
  </property>
</Properties>
</file>