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95"/>
  </bookViews>
  <sheets>
    <sheet name="Лист3" sheetId="3" r:id="rId1"/>
    <sheet name="Лист4" sheetId="4" r:id="rId2"/>
  </sheets>
  <definedNames>
    <definedName name="_xlnm._FilterDatabase" localSheetId="0" hidden="1">Лист3!$A$3:$H$66</definedName>
    <definedName name="_xlnm._FilterDatabase" localSheetId="1" hidden="1">Лист4!$A$3:$F$39</definedName>
    <definedName name="_xlnm.Print_Titles" localSheetId="0">Лист3!$3:$3</definedName>
    <definedName name="_xlnm.Print_Titles" localSheetId="1">Лист4!$2:$3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<sst xmlns="http://schemas.openxmlformats.org/spreadsheetml/2006/main" count="245" uniqueCount="224">
  <si>
    <t>Сведения об исполнении расходов бюджета Валуйского городского округа за 1 полугодие 2022 года в сравнении с  запланированными значениями на соответствующий период и с соответствующим периодом 2021 года</t>
  </si>
  <si>
    <t>Код</t>
  </si>
  <si>
    <t>Наименование разделов, подразделов</t>
  </si>
  <si>
    <t>Утвержденные бюджетные назначения на 2022 год, тыс. руб.</t>
  </si>
  <si>
    <t>Исполнено за 1 полугодие 2022 года</t>
  </si>
  <si>
    <t xml:space="preserve">% исполнения </t>
  </si>
  <si>
    <t>Исполнено за 1 полугодие 2021 года</t>
  </si>
  <si>
    <t>Темп роста 2022 года к 2021году, %</t>
  </si>
  <si>
    <t>Расходы бюджета - всего</t>
  </si>
  <si>
    <t>0100</t>
  </si>
  <si>
    <t>Общегосударственные вопросы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</si>
  <si>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</si>
  <si>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</si>
  <si>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</si>
  <si>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</si>
  <si>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</si>
  <si>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</si>
  <si>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</si>
  <si>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</si>
  <si>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</si>
  <si>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</si>
  <si>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0111</t>
  </si>
  <si>
    <t>Резервные фонды</t>
  </si>
  <si>
    <t>0113</t>
  </si>
  <si>
    <t>Другие общегосударственные вопросы</t>
  </si>
  <si>
    <t>0300</t>
  </si>
  <si>
    <t>Национальная безопасность и правоохранительная деятельность</t>
  </si>
  <si>
    <t>0302</t>
  </si>
  <si>
    <t>Органы внутренних дел</t>
  </si>
  <si>
    <t>0304</t>
  </si>
  <si>
    <t>Органы юстиции</t>
  </si>
  <si>
    <t>0309</t>
  </si>
  <si>
    <t>Защита населения и территории от  чрезвычайных ситуаций природного и техногенного характера, гражданская оборона</t>
  </si>
  <si>
    <t>0310</t>
  </si>
  <si>
    <t>Обеспечение пожарной безопасности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</si>
  <si>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</si>
  <si>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</si>
  <si>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</si>
  <si>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</si>
  <si>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0401</t>
  </si>
  <si>
    <t>Общеэкономические вопросы</t>
  </si>
  <si>
    <t>0405</t>
  </si>
  <si>
    <t>Сельское хозяйство и рыболовство</t>
  </si>
  <si>
    <t>0406</t>
  </si>
  <si>
    <t>Водное хозяйство</t>
  </si>
  <si>
    <t>0407</t>
  </si>
  <si>
    <t>Лесное хозяйство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</si>
  <si>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</si>
  <si>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</si>
  <si>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</si>
  <si>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</si>
  <si>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</si>
  <si>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</si>
  <si>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</si>
  <si>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</si>
  <si>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</si>
  <si>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</si>
  <si>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</si>
  <si>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</si>
  <si>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</si>
  <si>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</si>
  <si>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</si>
  <si>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жилищно-коммунального хозяйства</t>
  </si>
  <si>
    <t>0600</t>
  </si>
  <si>
    <t>Охрана окружающей среды</t>
  </si>
  <si>
    <t>0603</t>
  </si>
  <si>
    <t>Охрана объектов растительного и животного мира и среды их обитания</t>
  </si>
  <si>
    <t>0605</t>
  </si>
  <si>
    <t>Другие вопросы в области охраны окружающей среды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</si>
  <si>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</si>
  <si>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</si>
  <si>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</si>
  <si>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</si>
  <si>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</si>
  <si>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</si>
  <si>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0703</t>
  </si>
  <si>
    <t>Начальное профессиональное образование</t>
  </si>
  <si>
    <t>0704</t>
  </si>
  <si>
    <t>Среднее профессиональное образование</t>
  </si>
  <si>
    <t>0705</t>
  </si>
  <si>
    <t>Профессиональная подготовка, переподготовка и повышение квалификации</t>
  </si>
  <si>
    <t>0706</t>
  </si>
  <si>
    <t>Высшее и послевузовское профессиональное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</si>
  <si>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</si>
  <si>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</si>
  <si>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</si>
  <si>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</si>
  <si>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</si>
  <si>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</si>
  <si>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</si>
  <si>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</si>
  <si>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0804</t>
  </si>
  <si>
    <t>Другие вопросы в области культуры, кинематографии</t>
  </si>
  <si>
    <t>0900</t>
  </si>
  <si>
    <t>Здравоохранение</t>
  </si>
  <si>
    <t>0901</t>
  </si>
  <si>
    <t>Стационарная медицинская помощь</t>
  </si>
  <si>
    <t>0902</t>
  </si>
  <si>
    <t>Амбулаторная помощь</t>
  </si>
  <si>
    <t>0904</t>
  </si>
  <si>
    <t>Скорая медицинская помощь</t>
  </si>
  <si>
    <t>0909</t>
  </si>
  <si>
    <t>Другие вопросы в области здравоохранения</t>
  </si>
  <si>
    <t>1000</t>
  </si>
  <si>
    <t>Социальная политика</t>
  </si>
  <si>
    <t>1001</t>
  </si>
  <si>
    <t>Пенсионное обеспечение</t>
  </si>
  <si>
    <t>1002</t>
  </si>
  <si>
    <t>Социальное  обслуживание населения</t>
  </si>
  <si>
    <t>1003</t>
  </si>
  <si>
    <t xml:space="preserve">Социальное обеспечение населения </t>
  </si>
  <si>
    <t>1004</t>
  </si>
  <si>
    <t xml:space="preserve">Охрана семьи и детства 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</si>
  <si>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</si>
  <si>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</si>
  <si>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</si>
  <si>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</si>
  <si>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</si>
  <si>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 xml:space="preserve">Физическая культура </t>
  </si>
  <si>
    <t>1103</t>
  </si>
  <si>
    <t>Спорт высших достижений</t>
  </si>
  <si>
    <t>1105</t>
  </si>
  <si>
    <t>Другие вопросы в области физической культуры и спорта</t>
  </si>
  <si>
    <t>1200</t>
  </si>
  <si>
    <t>Средства массовой информации</t>
  </si>
  <si>
    <t>1201</t>
  </si>
  <si>
    <t>Телевидение и радиовещание</t>
  </si>
  <si>
    <t>1202</t>
  </si>
  <si>
    <t>Периодическая печать и издательства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</si>
  <si>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</si>
  <si>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</si>
  <si>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</si>
  <si>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</si>
  <si>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3. Источники финансирования дефицита бюджета</t>
  </si>
  <si>
    <t>Наименование показателя</t>
  </si>
  <si>
    <t>Код строки</t>
  </si>
  <si>
    <t>Код источника финансирования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</si>
  <si>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</si>
  <si>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</si>
  <si>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</si>
  <si>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</si>
  <si>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</si>
  <si>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</si>
  <si>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Источники финансирования дефицита бюджетов - всего</t>
  </si>
  <si>
    <t>х</t>
  </si>
  <si>
    <t xml:space="preserve">          в том числе: 
источники внутреннего финансирования
          из них: </t>
  </si>
  <si>
    <t>Государственные (муниципальные) ценные бумаги,  номинальная стоимость которых указана в валюте  Российской Федерации</t>
  </si>
  <si>
    <t>000 01 01 00 00 00 0000 000</t>
  </si>
  <si>
    <t>Погашение государственных  (муниципальных)ценных бумаг, номинальная  стоимость которых указана в валюте Российской  Федерации</t>
  </si>
  <si>
    <t>000 01 01 00 00 00 0000 800</t>
  </si>
  <si>
    <t>Погашение государственных ценных бумаг субъектов Российской Федерации, номинальная стоимость которых указана в валюте Российской Федерации</t>
  </si>
  <si>
    <t>000 01 01 00 00 02 0000 810</t>
  </si>
  <si>
    <t>Бюджетные кредиты из других бюджетов бюджетной системы Российской Федерации</t>
  </si>
  <si>
    <t>000 01 03 00 00 00 0000 000</t>
  </si>
  <si>
    <t>Бюджетные кредиты из других бюджетов бюджетной системы Российской Федерации в валюте Российской Федерации</t>
  </si>
  <si>
    <t>000 01 03 01 00 00 0000 000</t>
  </si>
  <si>
    <t>Привлечение бюджетных кредитов из других бюджетов бюджетной системы Российской Федерации в валюте Российской Федерации</t>
  </si>
  <si>
    <t>000 01 03 01 00 00 0000 700</t>
  </si>
  <si>
    <t>Привлечение кредитов из других бюджетов бюджетной системы Российской Федерации бюджетами субъектов Российской Федерации в валюте Российской Федерации</t>
  </si>
  <si>
    <t>000 01 03 01 00 02 0000 710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</si>
  <si>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</si>
  <si>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000 01 03 01 00 00 0000 800</t>
  </si>
  <si>
    <t xml:space="preserve"> - </t>
  </si>
  <si>
    <t>Погашение бюджетами субъектов Российской Федерации кредитов из других бюджетов бюджетной системы Российской Федерации в валюте Российской Федерации</t>
  </si>
  <si>
    <t>000 01 03 01 00 02 0000 810</t>
  </si>
  <si>
    <t>Иные источники внутреннего финансирования  дефицитов бюджетов</t>
  </si>
  <si>
    <t>000 01 06 00 00 00 0000 000</t>
  </si>
  <si>
    <t>Исполнение государственных и муниципальных гарантий</t>
  </si>
  <si>
    <t>000 01 06 04 00 00 0000 000</t>
  </si>
  <si>
    <t>Исполнение государственных и муниципальных гарантий в валюте Российской Федерации</t>
  </si>
  <si>
    <t>000 01 06 04 01 00 0000 000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</si>
  <si>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</si>
  <si>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000 01 06 04 01 00 0000 800</t>
  </si>
  <si>
    <t>Исполнение государственных гарантий субъектов Российской Федерации в валюте Российской Федерации в случае, если исполнение гарантом государственных гарантий субъекта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</si>
  <si>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000 01 06 04 01 02 0000 810</t>
  </si>
  <si>
    <t xml:space="preserve"> -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</si>
  <si>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</si>
  <si>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</si>
  <si>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</si>
  <si>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</si>
  <si>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 в валюте Российской Федерации</t>
  </si>
  <si>
    <t>000 01 06 05 01 00 0000 600</t>
  </si>
  <si>
    <t>Возврат бюджетных кредитов, предоставленных  юридическим лицам из бюджетов субъектов  Российской Федерации в валюте Российской  Федерации</t>
  </si>
  <si>
    <t>000 01 06 05 01 02 0000 640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</si>
  <si>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</si>
  <si>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000 01 06 05 02 00 0000 600</t>
  </si>
  <si>
    <t>Возврат бюджетных кредитов, предоставленных  другим бюджетам бюджетной системы Российской  Федерации из бюджетов субъектов Российской  Федерации в валюте  Российской Федерации</t>
  </si>
  <si>
    <t>000 01 06 05 02 02 0000 640</t>
  </si>
  <si>
    <t>Предоставление бюджетных кредитов внутри  страны в валюте Российской Федерации</t>
  </si>
  <si>
    <t>000 01 06 05 00 00 0000 500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</si>
  <si>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</si>
  <si>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000 01 06 05 02 00 0000 500</t>
  </si>
  <si>
    <t>Предоставление бюджетных кредитов другим  бюджетам бюджетной системы Российской  Федерации из бюджетов субъектов Российской  Федерации в валюте Российской Федерации</t>
  </si>
  <si>
    <t>000 01 06 05 02 02 0000 540</t>
  </si>
  <si>
    <t xml:space="preserve">Изменение остатков средств </t>
  </si>
  <si>
    <t>000 01 00 00 00 00 0000 000</t>
  </si>
  <si>
    <t xml:space="preserve">Увеличение остатков средств, всего
          в том числе: </t>
  </si>
  <si>
    <t>000 01 00 00 00 00 0000 500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</si>
  <si>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</si>
  <si>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</si>
  <si>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</si>
  <si>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</si>
  <si>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</si>
  <si>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</si>
  <si>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субъектов Российской Федерации</t>
  </si>
  <si>
    <t>000 01 05 02 01 02 0000 510</t>
  </si>
  <si>
    <t xml:space="preserve">Уменьшение остатков средств, всего
          в том числе: </t>
  </si>
  <si>
    <t>000 01 00 00 00 00 0000 600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</si>
  <si>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</si>
  <si>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</si>
  <si>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</si>
  <si>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</si>
  <si>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</si>
  <si>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</si>
  <si>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субъектов Российской Федерации</t>
  </si>
  <si>
    <t>000 01 05 02 01 02 0000 610</t>
  </si>
  <si>
    <t>Заместитель Губернатора Белгородской области - министр финансов и бюджетной политики Белгородской области</t>
  </si>
  <si>
    <t>В.Ф. Боровик</t>
  </si>
  <si>
    <t>(подпись)</t>
  </si>
  <si>
    <t>(расшифровка подписи)</t>
  </si>
  <si>
    <t>Заместитель министра области - начальник департамента бюджетной политики</t>
  </si>
  <si>
    <t>Р.Н. Шевченко</t>
  </si>
  <si>
    <t>Заместитель начальника департамента - начальник отдела учета и отчетности исполнения бюджета департамента цифрового развития и казначейского исполнения бюджета</t>
  </si>
  <si>
    <t>Ж.А. Феофанова</t>
  </si>
</sst>
</file>

<file path=xl/styles.xml><?xml version="1.0" encoding="utf-8"?>
<styleSheet xmlns="http://schemas.openxmlformats.org/spreadsheetml/2006/main">
  <numFmts count="8">
    <numFmt numFmtId="176" formatCode="_-* #\.##0.00\ &quot;₽&quot;_-;\-* #\.##0.00\ &quot;₽&quot;_-;_-* \-??\ &quot;₽&quot;_-;_-@_-"/>
    <numFmt numFmtId="177" formatCode="[$-10419]#\ ##0.00"/>
    <numFmt numFmtId="178" formatCode="_-* #\.##0_-;\-* #\.##0_-;_-* &quot;-&quot;_-;_-@_-"/>
    <numFmt numFmtId="179" formatCode="_-* #\.##0\ &quot;₽&quot;_-;\-* #\.##0\ &quot;₽&quot;_-;_-* \-\ &quot;₽&quot;_-;_-@_-"/>
    <numFmt numFmtId="180" formatCode="_-* #\.##0.00_-;\-* #\.##0.00_-;_-* &quot;-&quot;??_-;_-@_-"/>
    <numFmt numFmtId="181" formatCode="#\ ##0"/>
    <numFmt numFmtId="182" formatCode="#\ ##0.0"/>
    <numFmt numFmtId="183" formatCode="0.0"/>
  </numFmts>
  <fonts count="33">
    <font>
      <sz val="11"/>
      <color rgb="FF000000"/>
      <name val="Calibri"/>
      <charset val="134"/>
      <scheme val="minor"/>
    </font>
    <font>
      <sz val="9"/>
      <name val="Arial"/>
      <charset val="204"/>
    </font>
    <font>
      <b/>
      <sz val="10"/>
      <color rgb="FF000000"/>
      <name val="Arial"/>
      <charset val="204"/>
    </font>
    <font>
      <sz val="9"/>
      <color rgb="FF000000"/>
      <name val="Arial"/>
      <charset val="204"/>
    </font>
    <font>
      <sz val="10"/>
      <color rgb="FF000000"/>
      <name val="Arial"/>
      <charset val="204"/>
    </font>
    <font>
      <sz val="10"/>
      <name val="Arial"/>
      <charset val="204"/>
    </font>
    <font>
      <sz val="8"/>
      <name val="Arial"/>
      <charset val="204"/>
    </font>
    <font>
      <b/>
      <sz val="10"/>
      <name val="Arial"/>
      <charset val="204"/>
    </font>
    <font>
      <b/>
      <sz val="12"/>
      <name val="Times New Roman"/>
      <charset val="204"/>
    </font>
    <font>
      <b/>
      <sz val="12"/>
      <color theme="1"/>
      <name val="Times New Roman"/>
      <charset val="204"/>
    </font>
    <font>
      <sz val="12"/>
      <color theme="1"/>
      <name val="Times New Roman"/>
      <charset val="204"/>
    </font>
    <font>
      <sz val="12"/>
      <name val="Times New Roman"/>
      <charset val="204"/>
    </font>
    <font>
      <b/>
      <i/>
      <sz val="10"/>
      <name val="Arial"/>
      <charset val="204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theme="1"/>
      <name val="Calibri"/>
      <charset val="134"/>
      <scheme val="minor"/>
    </font>
    <font>
      <sz val="11"/>
      <color rgb="FF006100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FA7D00"/>
      <name val="Calibri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theme="4" tint="0.8"/>
        <bgColor indexed="64"/>
      </patternFill>
    </fill>
    <fill>
      <patternFill patternType="solid">
        <fgColor theme="4" tint="0.8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3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/>
    <xf numFmtId="0" fontId="14" fillId="11" borderId="0" applyNumberFormat="0" applyBorder="0" applyAlignment="0" applyProtection="0">
      <alignment vertical="center"/>
    </xf>
    <xf numFmtId="179" fontId="16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178" fontId="16" fillId="0" borderId="0" applyFont="0" applyFill="0" applyBorder="0" applyAlignment="0" applyProtection="0">
      <alignment vertical="center"/>
    </xf>
    <xf numFmtId="176" fontId="16" fillId="0" borderId="0" applyFont="0" applyFill="0" applyBorder="0" applyAlignment="0" applyProtection="0">
      <alignment vertical="center"/>
    </xf>
    <xf numFmtId="180" fontId="16" fillId="0" borderId="0" applyFont="0" applyFill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18" borderId="9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14" borderId="6" applyNumberFormat="0" applyFon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0" fillId="0" borderId="0"/>
    <xf numFmtId="0" fontId="28" fillId="0" borderId="10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29" borderId="7" applyNumberFormat="0" applyAlignment="0" applyProtection="0">
      <alignment vertical="center"/>
    </xf>
    <xf numFmtId="0" fontId="15" fillId="10" borderId="5" applyNumberFormat="0" applyAlignment="0" applyProtection="0">
      <alignment vertical="center"/>
    </xf>
    <xf numFmtId="0" fontId="19" fillId="18" borderId="7" applyNumberFormat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</cellStyleXfs>
  <cellXfs count="42">
    <xf numFmtId="0" fontId="0" fillId="0" borderId="0" xfId="0" applyFont="1" applyFill="1" applyBorder="1"/>
    <xf numFmtId="0" fontId="1" fillId="0" borderId="0" xfId="0" applyFont="1" applyFill="1" applyBorder="1"/>
    <xf numFmtId="0" fontId="2" fillId="0" borderId="0" xfId="21" applyNumberFormat="1" applyFont="1" applyFill="1" applyBorder="1" applyAlignment="1">
      <alignment horizontal="center" vertical="center" wrapText="1" readingOrder="1"/>
    </xf>
    <xf numFmtId="0" fontId="3" fillId="0" borderId="1" xfId="21" applyNumberFormat="1" applyFont="1" applyFill="1" applyBorder="1" applyAlignment="1">
      <alignment horizontal="center" vertical="center" wrapText="1" readingOrder="1"/>
    </xf>
    <xf numFmtId="0" fontId="3" fillId="0" borderId="1" xfId="21" applyNumberFormat="1" applyFont="1" applyFill="1" applyBorder="1" applyAlignment="1">
      <alignment horizontal="left" vertical="center" wrapText="1" readingOrder="1"/>
    </xf>
    <xf numFmtId="177" fontId="4" fillId="0" borderId="1" xfId="21" applyNumberFormat="1" applyFont="1" applyFill="1" applyBorder="1" applyAlignment="1">
      <alignment horizontal="right" vertical="center" wrapText="1" readingOrder="1"/>
    </xf>
    <xf numFmtId="0" fontId="4" fillId="0" borderId="1" xfId="21" applyNumberFormat="1" applyFont="1" applyFill="1" applyBorder="1" applyAlignment="1">
      <alignment horizontal="right" vertical="center" wrapText="1" readingOrder="1"/>
    </xf>
    <xf numFmtId="177" fontId="4" fillId="0" borderId="1" xfId="21" applyNumberFormat="1" applyFont="1" applyFill="1" applyBorder="1" applyAlignment="1">
      <alignment horizontal="center" vertical="center" wrapText="1" readingOrder="1"/>
    </xf>
    <xf numFmtId="0" fontId="4" fillId="0" borderId="0" xfId="0" applyFont="1" applyAlignment="1">
      <alignment horizontal="left" wrapText="1" readingOrder="1"/>
    </xf>
    <xf numFmtId="0" fontId="5" fillId="0" borderId="2" xfId="0" applyFont="1" applyFill="1" applyBorder="1"/>
    <xf numFmtId="0" fontId="5" fillId="0" borderId="2" xfId="0" applyFont="1" applyBorder="1" applyAlignment="1">
      <alignment horizontal="center" wrapText="1" readingOrder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 readingOrder="1"/>
    </xf>
    <xf numFmtId="0" fontId="6" fillId="0" borderId="3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0" fontId="5" fillId="0" borderId="0" xfId="0" applyFont="1" applyFill="1" applyBorder="1"/>
    <xf numFmtId="0" fontId="3" fillId="0" borderId="0" xfId="0" applyFont="1"/>
    <xf numFmtId="0" fontId="7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2" fillId="0" borderId="2" xfId="21" applyNumberFormat="1" applyFont="1" applyFill="1" applyBorder="1" applyAlignment="1">
      <alignment horizontal="center" vertical="center" wrapText="1" readingOrder="1"/>
    </xf>
    <xf numFmtId="181" fontId="4" fillId="0" borderId="1" xfId="21" applyNumberFormat="1" applyFont="1" applyFill="1" applyBorder="1" applyAlignment="1">
      <alignment horizontal="center" vertical="center" wrapText="1" readingOrder="1"/>
    </xf>
    <xf numFmtId="0" fontId="4" fillId="0" borderId="1" xfId="21" applyNumberFormat="1" applyFont="1" applyFill="1" applyBorder="1" applyAlignment="1">
      <alignment horizontal="center" vertical="center" wrapText="1" readingOrder="1"/>
    </xf>
    <xf numFmtId="0" fontId="7" fillId="2" borderId="1" xfId="0" applyFont="1" applyFill="1" applyBorder="1" applyAlignment="1">
      <alignment horizontal="center" vertical="center"/>
    </xf>
    <xf numFmtId="0" fontId="2" fillId="3" borderId="1" xfId="21" applyNumberFormat="1" applyFont="1" applyFill="1" applyBorder="1" applyAlignment="1">
      <alignment horizontal="left" vertical="center" wrapText="1" readingOrder="1"/>
    </xf>
    <xf numFmtId="182" fontId="8" fillId="4" borderId="1" xfId="0" applyNumberFormat="1" applyFont="1" applyFill="1" applyBorder="1" applyAlignment="1">
      <alignment horizontal="center" vertical="distributed" wrapText="1"/>
    </xf>
    <xf numFmtId="183" fontId="2" fillId="3" borderId="1" xfId="21" applyNumberFormat="1" applyFont="1" applyFill="1" applyBorder="1" applyAlignment="1">
      <alignment horizontal="center" vertical="center" wrapText="1" readingOrder="1"/>
    </xf>
    <xf numFmtId="183" fontId="5" fillId="0" borderId="0" xfId="0" applyNumberFormat="1" applyFont="1" applyFill="1" applyBorder="1" applyAlignment="1">
      <alignment horizontal="center" vertical="center"/>
    </xf>
    <xf numFmtId="49" fontId="9" fillId="5" borderId="4" xfId="0" applyNumberFormat="1" applyFont="1" applyFill="1" applyBorder="1" applyAlignment="1">
      <alignment horizontal="center" vertical="distributed" wrapText="1"/>
    </xf>
    <xf numFmtId="183" fontId="9" fillId="5" borderId="1" xfId="0" applyNumberFormat="1" applyFont="1" applyFill="1" applyBorder="1" applyAlignment="1">
      <alignment horizontal="left" vertical="center" wrapText="1"/>
    </xf>
    <xf numFmtId="182" fontId="9" fillId="5" borderId="1" xfId="0" applyNumberFormat="1" applyFont="1" applyFill="1" applyBorder="1" applyAlignment="1">
      <alignment horizontal="center" vertical="distributed" wrapText="1"/>
    </xf>
    <xf numFmtId="183" fontId="2" fillId="0" borderId="1" xfId="21" applyNumberFormat="1" applyFont="1" applyFill="1" applyBorder="1" applyAlignment="1">
      <alignment horizontal="center" vertical="center" wrapText="1" readingOrder="1"/>
    </xf>
    <xf numFmtId="49" fontId="10" fillId="5" borderId="4" xfId="0" applyNumberFormat="1" applyFont="1" applyFill="1" applyBorder="1" applyAlignment="1">
      <alignment horizontal="center" vertical="distributed" wrapText="1"/>
    </xf>
    <xf numFmtId="49" fontId="10" fillId="5" borderId="1" xfId="0" applyNumberFormat="1" applyFont="1" applyFill="1" applyBorder="1" applyAlignment="1">
      <alignment horizontal="left" vertical="center" wrapText="1"/>
    </xf>
    <xf numFmtId="182" fontId="10" fillId="5" borderId="1" xfId="0" applyNumberFormat="1" applyFont="1" applyFill="1" applyBorder="1" applyAlignment="1">
      <alignment horizontal="center" vertical="distributed" wrapText="1"/>
    </xf>
    <xf numFmtId="182" fontId="11" fillId="5" borderId="1" xfId="0" applyNumberFormat="1" applyFont="1" applyFill="1" applyBorder="1" applyAlignment="1">
      <alignment horizontal="center" vertical="distributed" wrapText="1"/>
    </xf>
    <xf numFmtId="183" fontId="10" fillId="5" borderId="1" xfId="0" applyNumberFormat="1" applyFont="1" applyFill="1" applyBorder="1" applyAlignment="1">
      <alignment horizontal="left" vertical="center" wrapText="1"/>
    </xf>
    <xf numFmtId="183" fontId="4" fillId="0" borderId="1" xfId="21" applyNumberFormat="1" applyFont="1" applyFill="1" applyBorder="1" applyAlignment="1">
      <alignment horizontal="center" vertical="center" wrapText="1" readingOrder="1"/>
    </xf>
    <xf numFmtId="183" fontId="12" fillId="0" borderId="1" xfId="21" applyNumberFormat="1" applyFont="1" applyFill="1" applyBorder="1" applyAlignment="1">
      <alignment horizontal="center" vertical="center" wrapText="1" readingOrder="1"/>
    </xf>
    <xf numFmtId="49" fontId="9" fillId="5" borderId="1" xfId="0" applyNumberFormat="1" applyFont="1" applyFill="1" applyBorder="1" applyAlignment="1">
      <alignment horizontal="left" vertical="center" wrapText="1"/>
    </xf>
    <xf numFmtId="182" fontId="10" fillId="6" borderId="1" xfId="0" applyNumberFormat="1" applyFont="1" applyFill="1" applyBorder="1" applyAlignment="1">
      <alignment horizontal="center" vertical="distributed" wrapText="1"/>
    </xf>
    <xf numFmtId="183" fontId="7" fillId="0" borderId="1" xfId="21" applyNumberFormat="1" applyFont="1" applyFill="1" applyBorder="1" applyAlignment="1">
      <alignment horizontal="center" vertical="center" wrapText="1" readingOrder="1"/>
    </xf>
  </cellXfs>
  <cellStyles count="50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Normal" xfId="21"/>
    <cellStyle name="Заголовок 2" xfId="22" builtinId="17"/>
    <cellStyle name="Заголовок 3" xfId="23" builtinId="18"/>
    <cellStyle name="Заголовок 4" xfId="24" builtinId="19"/>
    <cellStyle name="Ввод" xfId="25" builtinId="20"/>
    <cellStyle name="Проверить ячейку" xfId="26" builtinId="23"/>
    <cellStyle name="Вычисление" xfId="27" builtinId="22"/>
    <cellStyle name="Связанная ячейка" xfId="28" builtinId="24"/>
    <cellStyle name="Плохой" xfId="29" builtinId="27"/>
    <cellStyle name="Акцент5" xfId="30" builtinId="45"/>
    <cellStyle name="Нейтральный" xfId="31" builtinId="28"/>
    <cellStyle name="Акцент1" xfId="32" builtinId="29"/>
    <cellStyle name="20% — Акцент1" xfId="33" builtinId="30"/>
    <cellStyle name="40% — Акцент1" xfId="34" builtinId="31"/>
    <cellStyle name="20% — Акцент5" xfId="35" builtinId="46"/>
    <cellStyle name="60% — Акцент1" xfId="36" builtinId="32"/>
    <cellStyle name="Акцент2" xfId="37" builtinId="33"/>
    <cellStyle name="40% — Акцент2" xfId="38" builtinId="35"/>
    <cellStyle name="20% — Акцент6" xfId="39" builtinId="50"/>
    <cellStyle name="60% — Акцент2" xfId="40" builtinId="36"/>
    <cellStyle name="Акцент3" xfId="41" builtinId="37"/>
    <cellStyle name="40% — Акцент3" xfId="42" builtinId="39"/>
    <cellStyle name="60% — Акцент3" xfId="43" builtinId="40"/>
    <cellStyle name="Акцент4" xfId="44" builtinId="41"/>
    <cellStyle name="20% — Акцент4" xfId="45" builtinId="42"/>
    <cellStyle name="60% — Акцент4" xfId="46" builtinId="44"/>
    <cellStyle name="60% — Акцент5" xfId="47" builtinId="48"/>
    <cellStyle name="Акцент6" xfId="48" builtinId="49"/>
    <cellStyle name="60% — Акцент6" xfId="49" builtinId="5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FF"/>
      <rgbColor rgb="00000000"/>
      <rgbColor rgb="00FFEBCD"/>
      <rgbColor rgb="0000FF00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66"/>
  <sheetViews>
    <sheetView showGridLines="0" tabSelected="1" zoomScale="90" zoomScaleNormal="90" zoomScaleSheetLayoutView="95" topLeftCell="A55" workbookViewId="0">
      <selection activeCell="B77" sqref="B77:B78"/>
    </sheetView>
  </sheetViews>
  <sheetFormatPr defaultColWidth="9" defaultRowHeight="12.75" outlineLevelCol="7"/>
  <cols>
    <col min="1" max="1" width="8.28571428571429" style="18" customWidth="1"/>
    <col min="2" max="2" width="62" style="19" customWidth="1"/>
    <col min="3" max="4" width="17.8571428571429" style="18" customWidth="1"/>
    <col min="5" max="5" width="19.1428571428571" style="18" customWidth="1"/>
    <col min="6" max="7" width="18.7142857142857" style="18" customWidth="1"/>
    <col min="8" max="16383" width="9.14285714285714" style="18"/>
    <col min="16384" max="16384" width="9" style="18"/>
  </cols>
  <sheetData>
    <row r="1" ht="0.95" customHeight="1"/>
    <row r="2" ht="39.75" customHeight="1" spans="1:7">
      <c r="A2" s="20" t="s">
        <v>0</v>
      </c>
      <c r="B2" s="20"/>
      <c r="C2" s="20"/>
      <c r="D2" s="20"/>
      <c r="E2" s="20"/>
      <c r="F2" s="20"/>
      <c r="G2" s="20"/>
    </row>
    <row r="3" ht="65.25" customHeight="1" spans="1:7">
      <c r="A3" s="21" t="s">
        <v>1</v>
      </c>
      <c r="B3" s="22" t="s">
        <v>2</v>
      </c>
      <c r="C3" s="21" t="s">
        <v>3</v>
      </c>
      <c r="D3" s="21" t="s">
        <v>4</v>
      </c>
      <c r="E3" s="22" t="s">
        <v>5</v>
      </c>
      <c r="F3" s="22" t="s">
        <v>6</v>
      </c>
      <c r="G3" s="22" t="s">
        <v>7</v>
      </c>
    </row>
    <row r="4" ht="22.5" customHeight="1" spans="1:8">
      <c r="A4" s="23"/>
      <c r="B4" s="24" t="s">
        <v>8</v>
      </c>
      <c r="C4" s="25">
        <f>C5+C13+C19+C27+C32+C35+C44+C47+C52+C58+C62+C65</f>
        <v>3751983.3</v>
      </c>
      <c r="D4" s="25">
        <f>D5+D13+D19+D27+D32+D35+D44+D47+D52+D58+D62</f>
        <v>1633413.6</v>
      </c>
      <c r="E4" s="26">
        <f>D4/C4*100</f>
        <v>43.534671382999</v>
      </c>
      <c r="F4" s="26">
        <f>F5+F13+F19+F27+F32+F35+F44+F52+F47+F58+F62+F65</f>
        <v>1240124.7</v>
      </c>
      <c r="G4" s="26">
        <f>D4/F4*100</f>
        <v>131.713657505572</v>
      </c>
      <c r="H4" s="27"/>
    </row>
    <row r="5" s="17" customFormat="1" ht="24" customHeight="1" spans="1:7">
      <c r="A5" s="28" t="s">
        <v>9</v>
      </c>
      <c r="B5" s="29" t="s">
        <v>10</v>
      </c>
      <c r="C5" s="30">
        <f>C6+C7+C10+C11+C12+C9+C8</f>
        <v>257396.3</v>
      </c>
      <c r="D5" s="30">
        <f>D6+D7+D10+D11+D12+D9+D8</f>
        <v>126775.1</v>
      </c>
      <c r="E5" s="31">
        <f>D5/C5*100</f>
        <v>49.2528835884587</v>
      </c>
      <c r="F5" s="31">
        <f>F6+F7+F8+F9+F10+F11+F12</f>
        <v>113349.6</v>
      </c>
      <c r="G5" s="31">
        <f>D5/F5*100</f>
        <v>111.844329402133</v>
      </c>
    </row>
    <row r="6" ht="63" customHeight="1" spans="1:7">
      <c r="A6" s="32" t="s">
        <v>11</v>
      </c>
      <c r="B6" s="33" t="s">
        <v>12</v>
      </c>
      <c r="C6" s="34">
        <v>1555</v>
      </c>
      <c r="D6" s="34">
        <v>1014.8</v>
      </c>
      <c r="E6" s="31">
        <f t="shared" ref="E6:E37" si="0">D6/C6*100</f>
        <v>65.2604501607717</v>
      </c>
      <c r="F6" s="35">
        <v>717.8</v>
      </c>
      <c r="G6" s="31">
        <f t="shared" ref="G6:G37" si="1">D6/F6*100</f>
        <v>141.376427974366</v>
      </c>
    </row>
    <row r="7" ht="58" customHeight="1" spans="1:7">
      <c r="A7" s="32" t="s">
        <v>13</v>
      </c>
      <c r="B7" s="33" t="s">
        <v>14</v>
      </c>
      <c r="C7" s="34">
        <v>110162.3</v>
      </c>
      <c r="D7" s="34">
        <v>55311.3</v>
      </c>
      <c r="E7" s="31">
        <f t="shared" si="0"/>
        <v>50.2089190222063</v>
      </c>
      <c r="F7" s="35">
        <v>55353.3</v>
      </c>
      <c r="G7" s="31">
        <f t="shared" si="1"/>
        <v>99.9241237649788</v>
      </c>
    </row>
    <row r="8" ht="42" customHeight="1" spans="1:7">
      <c r="A8" s="32" t="s">
        <v>15</v>
      </c>
      <c r="B8" s="33" t="s">
        <v>16</v>
      </c>
      <c r="C8" s="34">
        <v>131.1</v>
      </c>
      <c r="D8" s="34">
        <v>0</v>
      </c>
      <c r="E8" s="31">
        <f t="shared" si="0"/>
        <v>0</v>
      </c>
      <c r="F8" s="35">
        <v>0</v>
      </c>
      <c r="G8" s="31"/>
    </row>
    <row r="9" ht="18" customHeight="1" spans="1:7">
      <c r="A9" s="32" t="s">
        <v>17</v>
      </c>
      <c r="B9" s="33" t="s">
        <v>18</v>
      </c>
      <c r="C9" s="34">
        <v>23900</v>
      </c>
      <c r="D9" s="34">
        <v>11517.3</v>
      </c>
      <c r="E9" s="31">
        <f t="shared" si="0"/>
        <v>48.189539748954</v>
      </c>
      <c r="F9" s="35">
        <v>10630</v>
      </c>
      <c r="G9" s="31">
        <f t="shared" si="1"/>
        <v>108.347130761994</v>
      </c>
    </row>
    <row r="10" ht="30" customHeight="1" spans="1:7">
      <c r="A10" s="32" t="s">
        <v>19</v>
      </c>
      <c r="B10" s="36" t="s">
        <v>20</v>
      </c>
      <c r="C10" s="34">
        <v>2494.2</v>
      </c>
      <c r="D10" s="34">
        <v>1580.8</v>
      </c>
      <c r="E10" s="31">
        <f t="shared" si="0"/>
        <v>63.3790393713415</v>
      </c>
      <c r="F10" s="35">
        <v>1044.2</v>
      </c>
      <c r="G10" s="31">
        <f t="shared" si="1"/>
        <v>151.388622869182</v>
      </c>
    </row>
    <row r="11" ht="21.75" customHeight="1" spans="1:7">
      <c r="A11" s="32" t="s">
        <v>21</v>
      </c>
      <c r="B11" s="36" t="s">
        <v>22</v>
      </c>
      <c r="C11" s="34">
        <v>3333</v>
      </c>
      <c r="D11" s="34">
        <v>0</v>
      </c>
      <c r="E11" s="31">
        <f t="shared" si="0"/>
        <v>0</v>
      </c>
      <c r="F11" s="35">
        <v>0</v>
      </c>
      <c r="G11" s="31"/>
    </row>
    <row r="12" ht="21.75" customHeight="1" spans="1:7">
      <c r="A12" s="32" t="s">
        <v>23</v>
      </c>
      <c r="B12" s="36" t="s">
        <v>24</v>
      </c>
      <c r="C12" s="34">
        <v>115820.7</v>
      </c>
      <c r="D12" s="34">
        <v>57350.9</v>
      </c>
      <c r="E12" s="31">
        <f t="shared" si="0"/>
        <v>49.5169689010686</v>
      </c>
      <c r="F12" s="35">
        <v>45604.3</v>
      </c>
      <c r="G12" s="31">
        <f t="shared" si="1"/>
        <v>125.757658817261</v>
      </c>
    </row>
    <row r="13" ht="19" customHeight="1" spans="1:7">
      <c r="A13" s="28" t="s">
        <v>25</v>
      </c>
      <c r="B13" s="29" t="s">
        <v>26</v>
      </c>
      <c r="C13" s="30">
        <f>C15+C16+C17+C18</f>
        <v>24932.4</v>
      </c>
      <c r="D13" s="30">
        <f>D15+D16+D17+D18</f>
        <v>11593.8</v>
      </c>
      <c r="E13" s="31">
        <f t="shared" si="0"/>
        <v>46.5009385378062</v>
      </c>
      <c r="F13" s="31">
        <f>F15+F16+F17+F18</f>
        <v>5793.6</v>
      </c>
      <c r="G13" s="31">
        <f t="shared" si="1"/>
        <v>200.113918806959</v>
      </c>
    </row>
    <row r="14" ht="21.75" hidden="1" customHeight="1" spans="1:7">
      <c r="A14" s="32" t="s">
        <v>27</v>
      </c>
      <c r="B14" s="36" t="s">
        <v>28</v>
      </c>
      <c r="C14" s="34"/>
      <c r="D14" s="34"/>
      <c r="E14" s="31" t="e">
        <f t="shared" si="0"/>
        <v>#DIV/0!</v>
      </c>
      <c r="F14" s="37"/>
      <c r="G14" s="31" t="e">
        <f t="shared" si="1"/>
        <v>#DIV/0!</v>
      </c>
    </row>
    <row r="15" s="17" customFormat="1" ht="21.75" customHeight="1" spans="1:7">
      <c r="A15" s="32" t="s">
        <v>29</v>
      </c>
      <c r="B15" s="36" t="s">
        <v>30</v>
      </c>
      <c r="C15" s="34">
        <v>2106</v>
      </c>
      <c r="D15" s="34">
        <v>1021.4</v>
      </c>
      <c r="E15" s="31">
        <f t="shared" si="0"/>
        <v>48.4995251661918</v>
      </c>
      <c r="F15" s="35">
        <v>984.7</v>
      </c>
      <c r="G15" s="31">
        <f t="shared" si="1"/>
        <v>103.727023458921</v>
      </c>
    </row>
    <row r="16" ht="21.75" customHeight="1" spans="1:7">
      <c r="A16" s="32" t="s">
        <v>31</v>
      </c>
      <c r="B16" s="33" t="s">
        <v>32</v>
      </c>
      <c r="C16" s="34">
        <v>6032</v>
      </c>
      <c r="D16" s="34">
        <v>3041.8</v>
      </c>
      <c r="E16" s="31">
        <f t="shared" si="0"/>
        <v>50.4277188328913</v>
      </c>
      <c r="F16" s="35">
        <v>2134.7</v>
      </c>
      <c r="G16" s="31">
        <f t="shared" si="1"/>
        <v>142.493090363986</v>
      </c>
    </row>
    <row r="17" ht="21.75" customHeight="1" spans="1:7">
      <c r="A17" s="32" t="s">
        <v>33</v>
      </c>
      <c r="B17" s="33" t="s">
        <v>34</v>
      </c>
      <c r="C17" s="34">
        <f>4714.6+1500</f>
        <v>6214.6</v>
      </c>
      <c r="D17" s="34">
        <v>6042.3</v>
      </c>
      <c r="E17" s="31">
        <f t="shared" si="0"/>
        <v>97.2274965404048</v>
      </c>
      <c r="F17" s="35">
        <v>1441.7</v>
      </c>
      <c r="G17" s="31">
        <f t="shared" si="1"/>
        <v>419.10938475411</v>
      </c>
    </row>
    <row r="18" s="17" customFormat="1" ht="42" customHeight="1" spans="1:7">
      <c r="A18" s="32" t="s">
        <v>35</v>
      </c>
      <c r="B18" s="33" t="s">
        <v>36</v>
      </c>
      <c r="C18" s="34">
        <f>12079.8-1500</f>
        <v>10579.8</v>
      </c>
      <c r="D18" s="34">
        <v>1488.3</v>
      </c>
      <c r="E18" s="31">
        <f t="shared" si="0"/>
        <v>14.0673736743606</v>
      </c>
      <c r="F18" s="35">
        <v>1232.5</v>
      </c>
      <c r="G18" s="31">
        <f t="shared" si="1"/>
        <v>120.754563894523</v>
      </c>
    </row>
    <row r="19" ht="22.5" customHeight="1" spans="1:7">
      <c r="A19" s="28" t="s">
        <v>37</v>
      </c>
      <c r="B19" s="29" t="s">
        <v>38</v>
      </c>
      <c r="C19" s="30">
        <f>C20+C21+C24+C25+C26</f>
        <v>381743.6</v>
      </c>
      <c r="D19" s="30">
        <f>D20+D21+D24+D25+D26</f>
        <v>113556.3</v>
      </c>
      <c r="E19" s="31">
        <f t="shared" si="0"/>
        <v>29.7467462453856</v>
      </c>
      <c r="F19" s="31">
        <f>F20+F21+F24+F25+F26</f>
        <v>22633.8</v>
      </c>
      <c r="G19" s="31">
        <f t="shared" si="1"/>
        <v>501.71115764918</v>
      </c>
    </row>
    <row r="20" ht="22.5" customHeight="1" spans="1:7">
      <c r="A20" s="32" t="s">
        <v>39</v>
      </c>
      <c r="B20" s="36" t="s">
        <v>40</v>
      </c>
      <c r="C20" s="34">
        <v>521</v>
      </c>
      <c r="D20" s="34">
        <v>159.7</v>
      </c>
      <c r="E20" s="31">
        <f t="shared" si="0"/>
        <v>30.6525911708253</v>
      </c>
      <c r="F20" s="35">
        <v>196.3</v>
      </c>
      <c r="G20" s="31">
        <f t="shared" si="1"/>
        <v>81.3550687722873</v>
      </c>
    </row>
    <row r="21" ht="29" customHeight="1" spans="1:7">
      <c r="A21" s="32" t="s">
        <v>41</v>
      </c>
      <c r="B21" s="33" t="s">
        <v>42</v>
      </c>
      <c r="C21" s="34">
        <v>423.5</v>
      </c>
      <c r="D21" s="34">
        <v>174.6</v>
      </c>
      <c r="E21" s="31">
        <f t="shared" si="0"/>
        <v>41.2278630460449</v>
      </c>
      <c r="F21" s="37">
        <v>0</v>
      </c>
      <c r="G21" s="31"/>
    </row>
    <row r="22" ht="31.5" hidden="1" customHeight="1" spans="1:7">
      <c r="A22" s="32" t="s">
        <v>43</v>
      </c>
      <c r="B22" s="33" t="s">
        <v>44</v>
      </c>
      <c r="C22" s="34"/>
      <c r="D22" s="34"/>
      <c r="E22" s="31" t="e">
        <f t="shared" si="0"/>
        <v>#DIV/0!</v>
      </c>
      <c r="F22" s="37"/>
      <c r="G22" s="31" t="e">
        <f t="shared" si="1"/>
        <v>#DIV/0!</v>
      </c>
    </row>
    <row r="23" s="17" customFormat="1" ht="19.5" hidden="1" customHeight="1" spans="1:7">
      <c r="A23" s="32" t="s">
        <v>45</v>
      </c>
      <c r="B23" s="33" t="s">
        <v>46</v>
      </c>
      <c r="C23" s="34"/>
      <c r="D23" s="34"/>
      <c r="E23" s="31" t="e">
        <f t="shared" si="0"/>
        <v>#DIV/0!</v>
      </c>
      <c r="F23" s="31"/>
      <c r="G23" s="31" t="e">
        <f t="shared" si="1"/>
        <v>#DIV/0!</v>
      </c>
    </row>
    <row r="24" ht="19.5" customHeight="1" spans="1:7">
      <c r="A24" s="32" t="s">
        <v>47</v>
      </c>
      <c r="B24" s="33" t="s">
        <v>48</v>
      </c>
      <c r="C24" s="34">
        <v>16517.1</v>
      </c>
      <c r="D24" s="34">
        <v>7879.6</v>
      </c>
      <c r="E24" s="31">
        <f t="shared" si="0"/>
        <v>47.7057110509714</v>
      </c>
      <c r="F24" s="35">
        <v>6165.9</v>
      </c>
      <c r="G24" s="31">
        <f t="shared" si="1"/>
        <v>127.793185098688</v>
      </c>
    </row>
    <row r="25" ht="19.5" customHeight="1" spans="1:7">
      <c r="A25" s="32" t="s">
        <v>49</v>
      </c>
      <c r="B25" s="33" t="s">
        <v>50</v>
      </c>
      <c r="C25" s="34">
        <v>352104.8</v>
      </c>
      <c r="D25" s="34">
        <v>102879.2</v>
      </c>
      <c r="E25" s="31">
        <f t="shared" si="0"/>
        <v>29.2183463559713</v>
      </c>
      <c r="F25" s="35">
        <v>13741.9</v>
      </c>
      <c r="G25" s="31">
        <f t="shared" si="1"/>
        <v>748.653388541614</v>
      </c>
    </row>
    <row r="26" ht="19.5" customHeight="1" spans="1:7">
      <c r="A26" s="32" t="s">
        <v>51</v>
      </c>
      <c r="B26" s="36" t="s">
        <v>52</v>
      </c>
      <c r="C26" s="34">
        <v>12177.2</v>
      </c>
      <c r="D26" s="34">
        <v>2463.2</v>
      </c>
      <c r="E26" s="31">
        <f t="shared" si="0"/>
        <v>20.2279670203331</v>
      </c>
      <c r="F26" s="35">
        <v>2529.7</v>
      </c>
      <c r="G26" s="31">
        <f t="shared" si="1"/>
        <v>97.3712297900937</v>
      </c>
    </row>
    <row r="27" ht="19.5" customHeight="1" spans="1:7">
      <c r="A27" s="28" t="s">
        <v>53</v>
      </c>
      <c r="B27" s="29" t="s">
        <v>54</v>
      </c>
      <c r="C27" s="30">
        <f>C29+C30+C28+C31</f>
        <v>341251</v>
      </c>
      <c r="D27" s="30">
        <f>D29+D30+D28+D31</f>
        <v>147574.3</v>
      </c>
      <c r="E27" s="31">
        <f t="shared" si="0"/>
        <v>43.2450893916794</v>
      </c>
      <c r="F27" s="31">
        <f>F28+F30+F31</f>
        <v>55104.5</v>
      </c>
      <c r="G27" s="31">
        <f t="shared" si="1"/>
        <v>267.808073750783</v>
      </c>
    </row>
    <row r="28" ht="19.5" customHeight="1" spans="1:7">
      <c r="A28" s="32" t="s">
        <v>55</v>
      </c>
      <c r="B28" s="36" t="s">
        <v>56</v>
      </c>
      <c r="C28" s="34">
        <v>4151.9</v>
      </c>
      <c r="D28" s="34">
        <v>2056</v>
      </c>
      <c r="E28" s="31">
        <f t="shared" si="0"/>
        <v>49.5194970977143</v>
      </c>
      <c r="F28" s="35">
        <v>2486.1</v>
      </c>
      <c r="G28" s="31">
        <f t="shared" si="1"/>
        <v>82.6998109488758</v>
      </c>
    </row>
    <row r="29" ht="19.5" hidden="1" customHeight="1" spans="1:7">
      <c r="A29" s="32" t="s">
        <v>57</v>
      </c>
      <c r="B29" s="36" t="s">
        <v>58</v>
      </c>
      <c r="C29" s="34"/>
      <c r="D29" s="34"/>
      <c r="E29" s="31" t="e">
        <f t="shared" si="0"/>
        <v>#DIV/0!</v>
      </c>
      <c r="F29" s="35"/>
      <c r="G29" s="31" t="e">
        <f t="shared" si="1"/>
        <v>#DIV/0!</v>
      </c>
    </row>
    <row r="30" ht="19.5" customHeight="1" spans="1:7">
      <c r="A30" s="32" t="s">
        <v>59</v>
      </c>
      <c r="B30" s="36" t="s">
        <v>60</v>
      </c>
      <c r="C30" s="34">
        <v>246993.1</v>
      </c>
      <c r="D30" s="34">
        <v>106892.6</v>
      </c>
      <c r="E30" s="31">
        <f t="shared" si="0"/>
        <v>43.2775652437254</v>
      </c>
      <c r="F30" s="35">
        <v>24074.6</v>
      </c>
      <c r="G30" s="31">
        <f t="shared" si="1"/>
        <v>444.005715567445</v>
      </c>
    </row>
    <row r="31" ht="19.5" customHeight="1" spans="1:7">
      <c r="A31" s="32" t="s">
        <v>61</v>
      </c>
      <c r="B31" s="33" t="s">
        <v>62</v>
      </c>
      <c r="C31" s="34">
        <v>90106</v>
      </c>
      <c r="D31" s="34">
        <v>38625.7</v>
      </c>
      <c r="E31" s="31">
        <f t="shared" si="0"/>
        <v>42.8669566954476</v>
      </c>
      <c r="F31" s="35">
        <v>28543.8</v>
      </c>
      <c r="G31" s="31">
        <f t="shared" si="1"/>
        <v>135.320805218646</v>
      </c>
    </row>
    <row r="32" ht="19" customHeight="1" spans="1:7">
      <c r="A32" s="28" t="s">
        <v>63</v>
      </c>
      <c r="B32" s="29" t="s">
        <v>64</v>
      </c>
      <c r="C32" s="30">
        <f>C33+C34</f>
        <v>304307.9</v>
      </c>
      <c r="D32" s="30">
        <f>D33+D34</f>
        <v>633.9</v>
      </c>
      <c r="E32" s="31">
        <f t="shared" si="0"/>
        <v>0.208308755704338</v>
      </c>
      <c r="F32" s="38">
        <f>F34</f>
        <v>531.1</v>
      </c>
      <c r="G32" s="31">
        <f t="shared" si="1"/>
        <v>119.356053473922</v>
      </c>
    </row>
    <row r="33" s="17" customFormat="1" ht="19.5" hidden="1" customHeight="1" spans="1:7">
      <c r="A33" s="28" t="s">
        <v>65</v>
      </c>
      <c r="B33" s="33" t="s">
        <v>66</v>
      </c>
      <c r="C33" s="34"/>
      <c r="D33" s="34"/>
      <c r="E33" s="31" t="e">
        <f t="shared" si="0"/>
        <v>#DIV/0!</v>
      </c>
      <c r="F33" s="31"/>
      <c r="G33" s="31" t="e">
        <f t="shared" si="1"/>
        <v>#DIV/0!</v>
      </c>
    </row>
    <row r="34" ht="19.5" customHeight="1" spans="1:7">
      <c r="A34" s="32" t="s">
        <v>67</v>
      </c>
      <c r="B34" s="36" t="s">
        <v>68</v>
      </c>
      <c r="C34" s="34">
        <v>304307.9</v>
      </c>
      <c r="D34" s="34">
        <v>633.9</v>
      </c>
      <c r="E34" s="31">
        <f t="shared" si="0"/>
        <v>0.208308755704338</v>
      </c>
      <c r="F34" s="35">
        <v>531.1</v>
      </c>
      <c r="G34" s="31">
        <f t="shared" si="1"/>
        <v>119.356053473922</v>
      </c>
    </row>
    <row r="35" ht="19.5" customHeight="1" spans="1:7">
      <c r="A35" s="28" t="s">
        <v>69</v>
      </c>
      <c r="B35" s="39" t="s">
        <v>70</v>
      </c>
      <c r="C35" s="30">
        <f>C36+C37+C38+C39+C40+C41+C42+C43</f>
        <v>1601955.9</v>
      </c>
      <c r="D35" s="30">
        <f>D36+D37+D38+D39+D40+D41+D42+D43</f>
        <v>866038</v>
      </c>
      <c r="E35" s="31">
        <f t="shared" si="0"/>
        <v>54.0612884536959</v>
      </c>
      <c r="F35" s="31">
        <f>F36+F37+F38+F42+F43</f>
        <v>606169.6</v>
      </c>
      <c r="G35" s="31">
        <f t="shared" si="1"/>
        <v>142.870576155584</v>
      </c>
    </row>
    <row r="36" ht="19.5" customHeight="1" spans="1:7">
      <c r="A36" s="32" t="s">
        <v>71</v>
      </c>
      <c r="B36" s="33" t="s">
        <v>72</v>
      </c>
      <c r="C36" s="34">
        <v>400025.9</v>
      </c>
      <c r="D36" s="34">
        <v>200713.2</v>
      </c>
      <c r="E36" s="31">
        <f t="shared" si="0"/>
        <v>50.175051165437</v>
      </c>
      <c r="F36" s="35">
        <v>165908.1</v>
      </c>
      <c r="G36" s="31">
        <f t="shared" si="1"/>
        <v>120.978541734852</v>
      </c>
    </row>
    <row r="37" ht="19.5" customHeight="1" spans="1:7">
      <c r="A37" s="32" t="s">
        <v>73</v>
      </c>
      <c r="B37" s="33" t="s">
        <v>74</v>
      </c>
      <c r="C37" s="34">
        <v>1059465.1</v>
      </c>
      <c r="D37" s="34">
        <v>589579.7</v>
      </c>
      <c r="E37" s="31">
        <f t="shared" si="0"/>
        <v>55.6488080636162</v>
      </c>
      <c r="F37" s="35">
        <v>367645.7</v>
      </c>
      <c r="G37" s="31">
        <f t="shared" si="1"/>
        <v>160.366271113738</v>
      </c>
    </row>
    <row r="38" s="17" customFormat="1" ht="18" customHeight="1" spans="1:7">
      <c r="A38" s="32" t="s">
        <v>75</v>
      </c>
      <c r="B38" s="33" t="s">
        <v>76</v>
      </c>
      <c r="C38" s="34">
        <v>94051.1</v>
      </c>
      <c r="D38" s="34">
        <v>52494.4</v>
      </c>
      <c r="E38" s="31">
        <f t="shared" ref="E38:E66" si="2">D38/C38*100</f>
        <v>55.8147645269433</v>
      </c>
      <c r="F38" s="35">
        <v>51829.4</v>
      </c>
      <c r="G38" s="31">
        <f t="shared" ref="G38:G66" si="3">D38/F38*100</f>
        <v>101.283055563059</v>
      </c>
    </row>
    <row r="39" ht="19.5" hidden="1" customHeight="1" spans="1:7">
      <c r="A39" s="32" t="s">
        <v>77</v>
      </c>
      <c r="B39" s="33" t="s">
        <v>78</v>
      </c>
      <c r="C39" s="34"/>
      <c r="D39" s="40"/>
      <c r="E39" s="31" t="e">
        <f t="shared" si="2"/>
        <v>#DIV/0!</v>
      </c>
      <c r="F39" s="37"/>
      <c r="G39" s="31" t="e">
        <f t="shared" si="3"/>
        <v>#DIV/0!</v>
      </c>
    </row>
    <row r="40" ht="31.5" hidden="1" spans="1:7">
      <c r="A40" s="32" t="s">
        <v>79</v>
      </c>
      <c r="B40" s="33" t="s">
        <v>80</v>
      </c>
      <c r="C40" s="34"/>
      <c r="D40" s="34"/>
      <c r="E40" s="31" t="e">
        <f t="shared" si="2"/>
        <v>#DIV/0!</v>
      </c>
      <c r="F40" s="37"/>
      <c r="G40" s="31" t="e">
        <f t="shared" si="3"/>
        <v>#DIV/0!</v>
      </c>
    </row>
    <row r="41" ht="22.5" hidden="1" customHeight="1" spans="1:7">
      <c r="A41" s="32" t="s">
        <v>81</v>
      </c>
      <c r="B41" s="33" t="s">
        <v>82</v>
      </c>
      <c r="C41" s="34"/>
      <c r="D41" s="40"/>
      <c r="E41" s="31" t="e">
        <f t="shared" si="2"/>
        <v>#DIV/0!</v>
      </c>
      <c r="F41" s="37"/>
      <c r="G41" s="31" t="e">
        <f t="shared" si="3"/>
        <v>#DIV/0!</v>
      </c>
    </row>
    <row r="42" s="17" customFormat="1" ht="22.5" customHeight="1" spans="1:7">
      <c r="A42" s="32" t="s">
        <v>83</v>
      </c>
      <c r="B42" s="33" t="s">
        <v>84</v>
      </c>
      <c r="C42" s="34">
        <v>7710.5</v>
      </c>
      <c r="D42" s="34">
        <v>1541</v>
      </c>
      <c r="E42" s="31">
        <f t="shared" si="2"/>
        <v>19.9857337397056</v>
      </c>
      <c r="F42" s="35">
        <v>640.8</v>
      </c>
      <c r="G42" s="31">
        <f t="shared" si="3"/>
        <v>240.480649188514</v>
      </c>
    </row>
    <row r="43" ht="22.5" customHeight="1" spans="1:7">
      <c r="A43" s="32" t="s">
        <v>85</v>
      </c>
      <c r="B43" s="33" t="s">
        <v>86</v>
      </c>
      <c r="C43" s="34">
        <v>40703.3</v>
      </c>
      <c r="D43" s="34">
        <v>21709.7</v>
      </c>
      <c r="E43" s="31">
        <f t="shared" si="2"/>
        <v>53.3364616628136</v>
      </c>
      <c r="F43" s="35">
        <v>20145.6</v>
      </c>
      <c r="G43" s="31">
        <f t="shared" si="3"/>
        <v>107.763978238424</v>
      </c>
    </row>
    <row r="44" ht="22.5" customHeight="1" spans="1:7">
      <c r="A44" s="28" t="s">
        <v>87</v>
      </c>
      <c r="B44" s="39" t="s">
        <v>88</v>
      </c>
      <c r="C44" s="30">
        <f>C45+C46</f>
        <v>202366.1</v>
      </c>
      <c r="D44" s="30">
        <f>D45+D46</f>
        <v>101480.5</v>
      </c>
      <c r="E44" s="31">
        <f t="shared" si="2"/>
        <v>50.1469860811668</v>
      </c>
      <c r="F44" s="41">
        <f>F45+F46</f>
        <v>139891.5</v>
      </c>
      <c r="G44" s="31">
        <f t="shared" si="3"/>
        <v>72.5422917046425</v>
      </c>
    </row>
    <row r="45" ht="22.5" customHeight="1" spans="1:7">
      <c r="A45" s="32" t="s">
        <v>89</v>
      </c>
      <c r="B45" s="33" t="s">
        <v>90</v>
      </c>
      <c r="C45" s="34">
        <v>175131.1</v>
      </c>
      <c r="D45" s="34">
        <v>88140.5</v>
      </c>
      <c r="E45" s="31">
        <f t="shared" si="2"/>
        <v>50.3282969158533</v>
      </c>
      <c r="F45" s="35">
        <v>128026.5</v>
      </c>
      <c r="G45" s="31">
        <f t="shared" si="3"/>
        <v>68.8455124525001</v>
      </c>
    </row>
    <row r="46" ht="22.5" customHeight="1" spans="1:7">
      <c r="A46" s="32" t="s">
        <v>91</v>
      </c>
      <c r="B46" s="33" t="s">
        <v>92</v>
      </c>
      <c r="C46" s="34">
        <v>27235</v>
      </c>
      <c r="D46" s="34">
        <v>13340</v>
      </c>
      <c r="E46" s="31">
        <f t="shared" si="2"/>
        <v>48.9810905085368</v>
      </c>
      <c r="F46" s="35">
        <v>11865</v>
      </c>
      <c r="G46" s="31">
        <f t="shared" si="3"/>
        <v>112.431521281079</v>
      </c>
    </row>
    <row r="47" ht="23" customHeight="1" spans="1:7">
      <c r="A47" s="28" t="s">
        <v>93</v>
      </c>
      <c r="B47" s="39" t="s">
        <v>94</v>
      </c>
      <c r="C47" s="30">
        <f>C48+C49+C50+C51</f>
        <v>26664.4</v>
      </c>
      <c r="D47" s="30">
        <f>D48+D49+D50+D51</f>
        <v>0</v>
      </c>
      <c r="E47" s="31">
        <f t="shared" si="2"/>
        <v>0</v>
      </c>
      <c r="F47" s="31">
        <f>F51</f>
        <v>0</v>
      </c>
      <c r="G47" s="31"/>
    </row>
    <row r="48" ht="19.5" hidden="1" customHeight="1" spans="1:7">
      <c r="A48" s="28" t="s">
        <v>95</v>
      </c>
      <c r="B48" s="33" t="s">
        <v>96</v>
      </c>
      <c r="C48" s="34"/>
      <c r="D48" s="34"/>
      <c r="E48" s="31" t="e">
        <f t="shared" si="2"/>
        <v>#DIV/0!</v>
      </c>
      <c r="F48" s="37"/>
      <c r="G48" s="31"/>
    </row>
    <row r="49" ht="19.5" hidden="1" customHeight="1" spans="1:7">
      <c r="A49" s="28" t="s">
        <v>97</v>
      </c>
      <c r="B49" s="33" t="s">
        <v>98</v>
      </c>
      <c r="C49" s="34"/>
      <c r="D49" s="34"/>
      <c r="E49" s="31" t="e">
        <f t="shared" si="2"/>
        <v>#DIV/0!</v>
      </c>
      <c r="F49" s="37"/>
      <c r="G49" s="31"/>
    </row>
    <row r="50" ht="19.5" hidden="1" customHeight="1" spans="1:7">
      <c r="A50" s="28" t="s">
        <v>99</v>
      </c>
      <c r="B50" s="33" t="s">
        <v>100</v>
      </c>
      <c r="C50" s="34"/>
      <c r="D50" s="34"/>
      <c r="E50" s="31" t="e">
        <f t="shared" si="2"/>
        <v>#DIV/0!</v>
      </c>
      <c r="F50" s="37"/>
      <c r="G50" s="31"/>
    </row>
    <row r="51" ht="19.5" customHeight="1" spans="1:7">
      <c r="A51" s="32" t="s">
        <v>101</v>
      </c>
      <c r="B51" s="33" t="s">
        <v>102</v>
      </c>
      <c r="C51" s="34">
        <v>26664.4</v>
      </c>
      <c r="D51" s="34">
        <v>0</v>
      </c>
      <c r="E51" s="31">
        <f t="shared" si="2"/>
        <v>0</v>
      </c>
      <c r="F51" s="37">
        <v>0</v>
      </c>
      <c r="G51" s="31"/>
    </row>
    <row r="52" s="17" customFormat="1" ht="19.5" customHeight="1" spans="1:7">
      <c r="A52" s="28" t="s">
        <v>103</v>
      </c>
      <c r="B52" s="39" t="s">
        <v>104</v>
      </c>
      <c r="C52" s="30">
        <f>C53+C54+C55+C56+C57</f>
        <v>524350.3</v>
      </c>
      <c r="D52" s="30">
        <f>D53+D54+D55+D56+D57</f>
        <v>220681.7</v>
      </c>
      <c r="E52" s="31">
        <f t="shared" si="2"/>
        <v>42.0866928082238</v>
      </c>
      <c r="F52" s="31">
        <f>F53+F54+F55+F56+F57</f>
        <v>262039.8</v>
      </c>
      <c r="G52" s="31">
        <f t="shared" si="3"/>
        <v>84.216863239859</v>
      </c>
    </row>
    <row r="53" ht="19.5" customHeight="1" spans="1:7">
      <c r="A53" s="32" t="s">
        <v>105</v>
      </c>
      <c r="B53" s="33" t="s">
        <v>106</v>
      </c>
      <c r="C53" s="34">
        <v>5966</v>
      </c>
      <c r="D53" s="34">
        <v>3078.2</v>
      </c>
      <c r="E53" s="31">
        <f t="shared" si="2"/>
        <v>51.5957090177673</v>
      </c>
      <c r="F53" s="35">
        <v>2666.2</v>
      </c>
      <c r="G53" s="31">
        <f t="shared" si="3"/>
        <v>115.452704223239</v>
      </c>
    </row>
    <row r="54" ht="19.5" customHeight="1" spans="1:7">
      <c r="A54" s="32" t="s">
        <v>107</v>
      </c>
      <c r="B54" s="33" t="s">
        <v>108</v>
      </c>
      <c r="C54" s="34">
        <v>79522</v>
      </c>
      <c r="D54" s="34">
        <v>34116.1</v>
      </c>
      <c r="E54" s="31">
        <f t="shared" si="2"/>
        <v>42.9014612308544</v>
      </c>
      <c r="F54" s="35">
        <v>36034.1</v>
      </c>
      <c r="G54" s="31">
        <f t="shared" si="3"/>
        <v>94.6772640360103</v>
      </c>
    </row>
    <row r="55" s="17" customFormat="1" ht="19.5" customHeight="1" spans="1:7">
      <c r="A55" s="32" t="s">
        <v>109</v>
      </c>
      <c r="B55" s="33" t="s">
        <v>110</v>
      </c>
      <c r="C55" s="34">
        <v>294514.6</v>
      </c>
      <c r="D55" s="34">
        <v>138482.2</v>
      </c>
      <c r="E55" s="31">
        <f t="shared" si="2"/>
        <v>47.0204872695615</v>
      </c>
      <c r="F55" s="35">
        <v>124169.8</v>
      </c>
      <c r="G55" s="31">
        <f t="shared" si="3"/>
        <v>111.526474231254</v>
      </c>
    </row>
    <row r="56" ht="19.5" customHeight="1" spans="1:7">
      <c r="A56" s="32" t="s">
        <v>111</v>
      </c>
      <c r="B56" s="33" t="s">
        <v>112</v>
      </c>
      <c r="C56" s="34">
        <v>109675.5</v>
      </c>
      <c r="D56" s="34">
        <v>31551.2</v>
      </c>
      <c r="E56" s="31">
        <f t="shared" si="2"/>
        <v>28.7677740242807</v>
      </c>
      <c r="F56" s="35">
        <v>89595</v>
      </c>
      <c r="G56" s="31">
        <f t="shared" si="3"/>
        <v>35.2153579998884</v>
      </c>
    </row>
    <row r="57" ht="19.5" customHeight="1" spans="1:7">
      <c r="A57" s="32" t="s">
        <v>113</v>
      </c>
      <c r="B57" s="33" t="s">
        <v>114</v>
      </c>
      <c r="C57" s="34">
        <v>34672.2</v>
      </c>
      <c r="D57" s="34">
        <v>13454</v>
      </c>
      <c r="E57" s="31">
        <f t="shared" si="2"/>
        <v>38.8034217615265</v>
      </c>
      <c r="F57" s="35">
        <v>9574.7</v>
      </c>
      <c r="G57" s="31">
        <f t="shared" si="3"/>
        <v>140.516151942097</v>
      </c>
    </row>
    <row r="58" ht="19.5" customHeight="1" spans="1:7">
      <c r="A58" s="28" t="s">
        <v>115</v>
      </c>
      <c r="B58" s="39" t="s">
        <v>116</v>
      </c>
      <c r="C58" s="30">
        <f>C59+C60+C61</f>
        <v>85161.4</v>
      </c>
      <c r="D58" s="30">
        <f>D59+D61+D60</f>
        <v>44540.1</v>
      </c>
      <c r="E58" s="31">
        <f t="shared" si="2"/>
        <v>52.3008076428993</v>
      </c>
      <c r="F58" s="31">
        <f>F59+F60+F61</f>
        <v>33975.4</v>
      </c>
      <c r="G58" s="31">
        <f t="shared" si="3"/>
        <v>131.095145311019</v>
      </c>
    </row>
    <row r="59" ht="19.5" customHeight="1" spans="1:7">
      <c r="A59" s="32" t="s">
        <v>117</v>
      </c>
      <c r="B59" s="33" t="s">
        <v>118</v>
      </c>
      <c r="C59" s="34">
        <v>59405.5</v>
      </c>
      <c r="D59" s="34">
        <v>33564.1</v>
      </c>
      <c r="E59" s="31">
        <f t="shared" si="2"/>
        <v>56.4999873749064</v>
      </c>
      <c r="F59" s="35">
        <v>24888.1</v>
      </c>
      <c r="G59" s="31">
        <f t="shared" si="3"/>
        <v>134.860033509991</v>
      </c>
    </row>
    <row r="60" ht="27" customHeight="1" spans="1:7">
      <c r="A60" s="32" t="s">
        <v>119</v>
      </c>
      <c r="B60" s="33" t="s">
        <v>120</v>
      </c>
      <c r="C60" s="34">
        <v>478.9</v>
      </c>
      <c r="D60" s="34">
        <v>478.9</v>
      </c>
      <c r="E60" s="31">
        <f t="shared" si="2"/>
        <v>100</v>
      </c>
      <c r="F60" s="37">
        <v>0</v>
      </c>
      <c r="G60" s="31"/>
    </row>
    <row r="61" ht="20.25" customHeight="1" spans="1:7">
      <c r="A61" s="32" t="s">
        <v>121</v>
      </c>
      <c r="B61" s="33" t="s">
        <v>122</v>
      </c>
      <c r="C61" s="34">
        <v>25277</v>
      </c>
      <c r="D61" s="34">
        <v>10497.1</v>
      </c>
      <c r="E61" s="31">
        <f t="shared" si="2"/>
        <v>41.5282668038137</v>
      </c>
      <c r="F61" s="35">
        <v>9087.3</v>
      </c>
      <c r="G61" s="31">
        <f t="shared" si="3"/>
        <v>115.51395904174</v>
      </c>
    </row>
    <row r="62" s="17" customFormat="1" ht="20.25" customHeight="1" spans="1:7">
      <c r="A62" s="28" t="s">
        <v>123</v>
      </c>
      <c r="B62" s="39" t="s">
        <v>124</v>
      </c>
      <c r="C62" s="30">
        <f>C64+C63</f>
        <v>1300</v>
      </c>
      <c r="D62" s="30">
        <f>D64+D63</f>
        <v>539.9</v>
      </c>
      <c r="E62" s="31">
        <f t="shared" si="2"/>
        <v>41.5307692307692</v>
      </c>
      <c r="F62" s="31">
        <f>F64</f>
        <v>635.8</v>
      </c>
      <c r="G62" s="31">
        <f t="shared" si="3"/>
        <v>84.9166404529726</v>
      </c>
    </row>
    <row r="63" ht="20.25" hidden="1" customHeight="1" spans="1:7">
      <c r="A63" s="32" t="s">
        <v>125</v>
      </c>
      <c r="B63" s="33" t="s">
        <v>126</v>
      </c>
      <c r="C63" s="34"/>
      <c r="D63" s="34"/>
      <c r="E63" s="31" t="e">
        <f t="shared" si="2"/>
        <v>#DIV/0!</v>
      </c>
      <c r="F63" s="37"/>
      <c r="G63" s="31" t="e">
        <f t="shared" si="3"/>
        <v>#DIV/0!</v>
      </c>
    </row>
    <row r="64" ht="20.25" customHeight="1" spans="1:7">
      <c r="A64" s="32" t="s">
        <v>127</v>
      </c>
      <c r="B64" s="33" t="s">
        <v>128</v>
      </c>
      <c r="C64" s="34">
        <v>1300</v>
      </c>
      <c r="D64" s="34">
        <v>539.9</v>
      </c>
      <c r="E64" s="31">
        <f t="shared" si="2"/>
        <v>41.5307692307692</v>
      </c>
      <c r="F64" s="35">
        <v>635.8</v>
      </c>
      <c r="G64" s="31">
        <f t="shared" si="3"/>
        <v>84.9166404529726</v>
      </c>
    </row>
    <row r="65" ht="20.25" customHeight="1" spans="1:7">
      <c r="A65" s="28" t="s">
        <v>129</v>
      </c>
      <c r="B65" s="39" t="s">
        <v>130</v>
      </c>
      <c r="C65" s="30">
        <f>C66</f>
        <v>554</v>
      </c>
      <c r="D65" s="30">
        <f>D66</f>
        <v>0</v>
      </c>
      <c r="E65" s="31">
        <f t="shared" si="2"/>
        <v>0</v>
      </c>
      <c r="F65" s="31"/>
      <c r="G65" s="31"/>
    </row>
    <row r="66" ht="20.25" customHeight="1" spans="1:7">
      <c r="A66" s="32" t="s">
        <v>131</v>
      </c>
      <c r="B66" s="33" t="s">
        <v>132</v>
      </c>
      <c r="C66" s="34">
        <v>554</v>
      </c>
      <c r="D66" s="34">
        <v>0</v>
      </c>
      <c r="E66" s="31">
        <f t="shared" si="2"/>
        <v>0</v>
      </c>
      <c r="F66" s="37"/>
      <c r="G66" s="31"/>
    </row>
  </sheetData>
  <mergeCells count="1">
    <mergeCell ref="A2:G2"/>
  </mergeCells>
  <pageMargins left="0.984251968503937" right="0.393700787401575" top="0.393700787401575" bottom="0.393700787401575" header="0.196850393700787" footer="0.196850393700787"/>
  <pageSetup paperSize="9" scale="69" fitToHeight="3" orientation="portrait"/>
  <headerFooter alignWithMargins="0">
    <oddFooter>&amp;L&amp;"Arial,Regular"&amp;8 - 2 -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6"/>
  <sheetViews>
    <sheetView showGridLines="0" zoomScale="90" zoomScaleNormal="90" zoomScaleSheetLayoutView="91" workbookViewId="0">
      <selection activeCell="F10" sqref="F10"/>
    </sheetView>
  </sheetViews>
  <sheetFormatPr defaultColWidth="9" defaultRowHeight="12" outlineLevelCol="5"/>
  <cols>
    <col min="1" max="1" width="34.5714285714286" style="1" customWidth="1"/>
    <col min="2" max="2" width="7.14285714285714" style="1" customWidth="1"/>
    <col min="3" max="3" width="24.4285714285714" style="1" customWidth="1"/>
    <col min="4" max="4" width="20.7142857142857" style="1" customWidth="1"/>
    <col min="5" max="5" width="19" style="1" customWidth="1"/>
    <col min="6" max="6" width="19.1428571428571" style="1" customWidth="1"/>
    <col min="7" max="16384" width="9.14285714285714" style="1"/>
  </cols>
  <sheetData>
    <row r="1" ht="19.5" customHeight="1" spans="1:6">
      <c r="A1" s="2" t="s">
        <v>133</v>
      </c>
      <c r="B1" s="2"/>
      <c r="C1" s="2"/>
      <c r="D1" s="2"/>
      <c r="E1" s="2"/>
      <c r="F1" s="2"/>
    </row>
    <row r="2" ht="36" spans="1:6">
      <c r="A2" s="3" t="s">
        <v>134</v>
      </c>
      <c r="B2" s="3" t="s">
        <v>135</v>
      </c>
      <c r="C2" s="3" t="s">
        <v>136</v>
      </c>
      <c r="D2" s="3" t="s">
        <v>137</v>
      </c>
      <c r="E2" s="3" t="s">
        <v>138</v>
      </c>
      <c r="F2" s="3" t="s">
        <v>139</v>
      </c>
    </row>
    <row r="3" ht="16.5" customHeight="1" spans="1:6">
      <c r="A3" s="3" t="s">
        <v>140</v>
      </c>
      <c r="B3" s="3" t="s">
        <v>141</v>
      </c>
      <c r="C3" s="3" t="s">
        <v>142</v>
      </c>
      <c r="D3" s="3">
        <v>4</v>
      </c>
      <c r="E3" s="3">
        <v>5</v>
      </c>
      <c r="F3" s="3">
        <v>6</v>
      </c>
    </row>
    <row r="4" ht="24" spans="1:6">
      <c r="A4" s="4" t="s">
        <v>143</v>
      </c>
      <c r="B4" s="3">
        <v>500</v>
      </c>
      <c r="C4" s="3" t="s">
        <v>144</v>
      </c>
      <c r="D4" s="5">
        <v>32175754300</v>
      </c>
      <c r="E4" s="5">
        <v>14917579973.78</v>
      </c>
      <c r="F4" s="5">
        <v>17258174326.22</v>
      </c>
    </row>
    <row r="5" ht="41.25" customHeight="1" spans="1:6">
      <c r="A5" s="4" t="s">
        <v>145</v>
      </c>
      <c r="B5" s="3">
        <v>520</v>
      </c>
      <c r="C5" s="3" t="s">
        <v>144</v>
      </c>
      <c r="D5" s="5">
        <v>1797173300</v>
      </c>
      <c r="E5" s="5">
        <v>3303864800</v>
      </c>
      <c r="F5" s="5">
        <v>-1506691500</v>
      </c>
    </row>
    <row r="6" ht="48" spans="1:6">
      <c r="A6" s="4" t="s">
        <v>146</v>
      </c>
      <c r="B6" s="3">
        <v>520</v>
      </c>
      <c r="C6" s="3" t="s">
        <v>147</v>
      </c>
      <c r="D6" s="5">
        <v>-3000000000</v>
      </c>
      <c r="E6" s="5">
        <v>-1000000000</v>
      </c>
      <c r="F6" s="5">
        <v>-2000000000</v>
      </c>
    </row>
    <row r="7" ht="60" spans="1:6">
      <c r="A7" s="4" t="s">
        <v>148</v>
      </c>
      <c r="B7" s="3">
        <v>520</v>
      </c>
      <c r="C7" s="3" t="s">
        <v>149</v>
      </c>
      <c r="D7" s="5">
        <v>-3000000000</v>
      </c>
      <c r="E7" s="5">
        <v>-1000000000</v>
      </c>
      <c r="F7" s="5">
        <v>-2000000000</v>
      </c>
    </row>
    <row r="8" ht="48" spans="1:6">
      <c r="A8" s="4" t="s">
        <v>150</v>
      </c>
      <c r="B8" s="3">
        <v>520</v>
      </c>
      <c r="C8" s="3" t="s">
        <v>151</v>
      </c>
      <c r="D8" s="5">
        <v>-3000000000</v>
      </c>
      <c r="E8" s="5">
        <v>-1000000000</v>
      </c>
      <c r="F8" s="5">
        <v>-2000000000</v>
      </c>
    </row>
    <row r="9" ht="36" spans="1:6">
      <c r="A9" s="4" t="s">
        <v>152</v>
      </c>
      <c r="B9" s="3">
        <v>520</v>
      </c>
      <c r="C9" s="3" t="s">
        <v>153</v>
      </c>
      <c r="D9" s="5">
        <v>8233173300</v>
      </c>
      <c r="E9" s="5">
        <v>7739864800</v>
      </c>
      <c r="F9" s="5">
        <v>493308500</v>
      </c>
    </row>
    <row r="10" ht="48" spans="1:6">
      <c r="A10" s="4" t="s">
        <v>154</v>
      </c>
      <c r="B10" s="3">
        <v>520</v>
      </c>
      <c r="C10" s="3" t="s">
        <v>155</v>
      </c>
      <c r="D10" s="5">
        <v>8233173300</v>
      </c>
      <c r="E10" s="5">
        <v>7739864800</v>
      </c>
      <c r="F10" s="5">
        <v>493308500</v>
      </c>
    </row>
    <row r="11" ht="48" spans="1:6">
      <c r="A11" s="4" t="s">
        <v>156</v>
      </c>
      <c r="B11" s="3">
        <v>520</v>
      </c>
      <c r="C11" s="3" t="s">
        <v>157</v>
      </c>
      <c r="D11" s="5">
        <v>18564307600</v>
      </c>
      <c r="E11" s="5">
        <v>7739864800</v>
      </c>
      <c r="F11" s="5">
        <v>10824442800</v>
      </c>
    </row>
    <row r="12" ht="60" spans="1:6">
      <c r="A12" s="4" t="s">
        <v>158</v>
      </c>
      <c r="B12" s="3">
        <v>520</v>
      </c>
      <c r="C12" s="3" t="s">
        <v>159</v>
      </c>
      <c r="D12" s="5">
        <v>18564307600</v>
      </c>
      <c r="E12" s="5">
        <v>7739864800</v>
      </c>
      <c r="F12" s="5">
        <v>10824442800</v>
      </c>
    </row>
    <row r="13" ht="60" spans="1:6">
      <c r="A13" s="4" t="s">
        <v>160</v>
      </c>
      <c r="B13" s="3">
        <v>520</v>
      </c>
      <c r="C13" s="3" t="s">
        <v>161</v>
      </c>
      <c r="D13" s="5">
        <v>-10331134300</v>
      </c>
      <c r="E13" s="6" t="s">
        <v>162</v>
      </c>
      <c r="F13" s="5">
        <v>-10331134300</v>
      </c>
    </row>
    <row r="14" ht="60" spans="1:6">
      <c r="A14" s="4" t="s">
        <v>163</v>
      </c>
      <c r="B14" s="3">
        <v>520</v>
      </c>
      <c r="C14" s="3" t="s">
        <v>164</v>
      </c>
      <c r="D14" s="5">
        <v>-10331134300</v>
      </c>
      <c r="E14" s="6" t="s">
        <v>162</v>
      </c>
      <c r="F14" s="5">
        <v>-10331134300</v>
      </c>
    </row>
    <row r="15" ht="24" spans="1:6">
      <c r="A15" s="4" t="s">
        <v>165</v>
      </c>
      <c r="B15" s="3">
        <v>520</v>
      </c>
      <c r="C15" s="3" t="s">
        <v>166</v>
      </c>
      <c r="D15" s="5">
        <v>-3436000000</v>
      </c>
      <c r="E15" s="5">
        <v>-3436000000</v>
      </c>
      <c r="F15" s="5">
        <v>0</v>
      </c>
    </row>
    <row r="16" ht="24" spans="1:6">
      <c r="A16" s="4" t="s">
        <v>167</v>
      </c>
      <c r="B16" s="3">
        <v>520</v>
      </c>
      <c r="C16" s="3" t="s">
        <v>168</v>
      </c>
      <c r="D16" s="5">
        <v>-157506000</v>
      </c>
      <c r="E16" s="6" t="s">
        <v>162</v>
      </c>
      <c r="F16" s="5">
        <v>-157506000</v>
      </c>
    </row>
    <row r="17" ht="36" spans="1:6">
      <c r="A17" s="4" t="s">
        <v>169</v>
      </c>
      <c r="B17" s="3">
        <v>520</v>
      </c>
      <c r="C17" s="3" t="s">
        <v>170</v>
      </c>
      <c r="D17" s="5">
        <v>-157506000</v>
      </c>
      <c r="E17" s="6" t="s">
        <v>162</v>
      </c>
      <c r="F17" s="5">
        <v>-157506000</v>
      </c>
    </row>
    <row r="18" ht="108" spans="1:6">
      <c r="A18" s="4" t="s">
        <v>171</v>
      </c>
      <c r="B18" s="3">
        <v>520</v>
      </c>
      <c r="C18" s="3" t="s">
        <v>172</v>
      </c>
      <c r="D18" s="5">
        <v>-157506000</v>
      </c>
      <c r="E18" s="6" t="s">
        <v>162</v>
      </c>
      <c r="F18" s="5">
        <v>-157506000</v>
      </c>
    </row>
    <row r="19" ht="120" spans="1:6">
      <c r="A19" s="4" t="s">
        <v>173</v>
      </c>
      <c r="B19" s="3">
        <v>520</v>
      </c>
      <c r="C19" s="3" t="s">
        <v>174</v>
      </c>
      <c r="D19" s="5">
        <v>-157506000</v>
      </c>
      <c r="E19" s="6" t="s">
        <v>175</v>
      </c>
      <c r="F19" s="5">
        <v>-157506000</v>
      </c>
    </row>
    <row r="20" ht="36" spans="1:6">
      <c r="A20" s="4" t="s">
        <v>176</v>
      </c>
      <c r="B20" s="3">
        <v>520</v>
      </c>
      <c r="C20" s="3" t="s">
        <v>177</v>
      </c>
      <c r="D20" s="5">
        <v>-3278494000</v>
      </c>
      <c r="E20" s="5">
        <v>-3436000000</v>
      </c>
      <c r="F20" s="5">
        <v>157506000</v>
      </c>
    </row>
    <row r="21" ht="36" spans="1:6">
      <c r="A21" s="4" t="s">
        <v>178</v>
      </c>
      <c r="B21" s="3">
        <v>520</v>
      </c>
      <c r="C21" s="3" t="s">
        <v>179</v>
      </c>
      <c r="D21" s="5">
        <v>323506000</v>
      </c>
      <c r="E21" s="5">
        <v>166000000</v>
      </c>
      <c r="F21" s="5">
        <v>157506000</v>
      </c>
    </row>
    <row r="22" ht="36" spans="1:6">
      <c r="A22" s="4" t="s">
        <v>180</v>
      </c>
      <c r="B22" s="3">
        <v>520</v>
      </c>
      <c r="C22" s="3" t="s">
        <v>181</v>
      </c>
      <c r="D22" s="5">
        <v>157506000</v>
      </c>
      <c r="E22" s="6" t="s">
        <v>175</v>
      </c>
      <c r="F22" s="5">
        <v>157506000</v>
      </c>
    </row>
    <row r="23" ht="60" spans="1:6">
      <c r="A23" s="4" t="s">
        <v>182</v>
      </c>
      <c r="B23" s="3">
        <v>520</v>
      </c>
      <c r="C23" s="3" t="s">
        <v>183</v>
      </c>
      <c r="D23" s="5">
        <v>157506000</v>
      </c>
      <c r="E23" s="6" t="s">
        <v>175</v>
      </c>
      <c r="F23" s="5">
        <v>157506000</v>
      </c>
    </row>
    <row r="24" ht="60" spans="1:6">
      <c r="A24" s="4" t="s">
        <v>184</v>
      </c>
      <c r="B24" s="3">
        <v>520</v>
      </c>
      <c r="C24" s="3" t="s">
        <v>185</v>
      </c>
      <c r="D24" s="5">
        <v>166000000</v>
      </c>
      <c r="E24" s="5">
        <v>166000000</v>
      </c>
      <c r="F24" s="5">
        <v>0</v>
      </c>
    </row>
    <row r="25" ht="72" spans="1:6">
      <c r="A25" s="4" t="s">
        <v>186</v>
      </c>
      <c r="B25" s="3">
        <v>520</v>
      </c>
      <c r="C25" s="3" t="s">
        <v>187</v>
      </c>
      <c r="D25" s="5">
        <v>166000000</v>
      </c>
      <c r="E25" s="5">
        <v>166000000</v>
      </c>
      <c r="F25" s="5">
        <v>0</v>
      </c>
    </row>
    <row r="26" ht="36" spans="1:6">
      <c r="A26" s="4" t="s">
        <v>188</v>
      </c>
      <c r="B26" s="3">
        <v>520</v>
      </c>
      <c r="C26" s="3" t="s">
        <v>189</v>
      </c>
      <c r="D26" s="5">
        <v>-3602000000</v>
      </c>
      <c r="E26" s="5">
        <v>-3602000000</v>
      </c>
      <c r="F26" s="5">
        <v>0</v>
      </c>
    </row>
    <row r="27" ht="48" spans="1:6">
      <c r="A27" s="4" t="s">
        <v>190</v>
      </c>
      <c r="B27" s="3">
        <v>520</v>
      </c>
      <c r="C27" s="3" t="s">
        <v>191</v>
      </c>
      <c r="D27" s="5">
        <v>-3602000000</v>
      </c>
      <c r="E27" s="5">
        <v>-3602000000</v>
      </c>
      <c r="F27" s="5">
        <v>0</v>
      </c>
    </row>
    <row r="28" ht="60" spans="1:6">
      <c r="A28" s="4" t="s">
        <v>192</v>
      </c>
      <c r="B28" s="3">
        <v>520</v>
      </c>
      <c r="C28" s="3" t="s">
        <v>193</v>
      </c>
      <c r="D28" s="5">
        <v>-3602000000</v>
      </c>
      <c r="E28" s="5">
        <v>-3602000000</v>
      </c>
      <c r="F28" s="5">
        <v>0</v>
      </c>
    </row>
    <row r="29" ht="18" customHeight="1" spans="1:6">
      <c r="A29" s="4" t="s">
        <v>194</v>
      </c>
      <c r="B29" s="3">
        <v>700</v>
      </c>
      <c r="C29" s="3" t="s">
        <v>195</v>
      </c>
      <c r="D29" s="5">
        <v>30378581000</v>
      </c>
      <c r="E29" s="5">
        <v>11613715173.78</v>
      </c>
      <c r="F29" s="5">
        <v>18764865826.22</v>
      </c>
    </row>
    <row r="30" ht="24" spans="1:6">
      <c r="A30" s="4" t="s">
        <v>196</v>
      </c>
      <c r="B30" s="3">
        <v>710</v>
      </c>
      <c r="C30" s="3" t="s">
        <v>197</v>
      </c>
      <c r="D30" s="5">
        <v>-161465581600</v>
      </c>
      <c r="E30" s="5">
        <v>-107386053745.03</v>
      </c>
      <c r="F30" s="7" t="s">
        <v>144</v>
      </c>
    </row>
    <row r="31" ht="12.75" spans="1:6">
      <c r="A31" s="4" t="s">
        <v>198</v>
      </c>
      <c r="B31" s="3">
        <v>710</v>
      </c>
      <c r="C31" s="3" t="s">
        <v>199</v>
      </c>
      <c r="D31" s="5">
        <v>-161465581600</v>
      </c>
      <c r="E31" s="5">
        <v>-107386053745.03</v>
      </c>
      <c r="F31" s="7" t="s">
        <v>144</v>
      </c>
    </row>
    <row r="32" ht="24" spans="1:6">
      <c r="A32" s="4" t="s">
        <v>200</v>
      </c>
      <c r="B32" s="3">
        <v>710</v>
      </c>
      <c r="C32" s="3" t="s">
        <v>201</v>
      </c>
      <c r="D32" s="5">
        <v>-161465581600</v>
      </c>
      <c r="E32" s="5">
        <v>-107386053745.03</v>
      </c>
      <c r="F32" s="7" t="s">
        <v>144</v>
      </c>
    </row>
    <row r="33" ht="24" spans="1:6">
      <c r="A33" s="4" t="s">
        <v>202</v>
      </c>
      <c r="B33" s="3">
        <v>710</v>
      </c>
      <c r="C33" s="3" t="s">
        <v>203</v>
      </c>
      <c r="D33" s="5">
        <v>-161465581600</v>
      </c>
      <c r="E33" s="5">
        <v>-107386053745.03</v>
      </c>
      <c r="F33" s="7" t="s">
        <v>144</v>
      </c>
    </row>
    <row r="34" ht="36" spans="1:6">
      <c r="A34" s="4" t="s">
        <v>204</v>
      </c>
      <c r="B34" s="3">
        <v>710</v>
      </c>
      <c r="C34" s="3" t="s">
        <v>205</v>
      </c>
      <c r="D34" s="5">
        <v>-161465581600</v>
      </c>
      <c r="E34" s="5">
        <v>-107386053745.03</v>
      </c>
      <c r="F34" s="7" t="s">
        <v>144</v>
      </c>
    </row>
    <row r="35" ht="24" spans="1:6">
      <c r="A35" s="4" t="s">
        <v>206</v>
      </c>
      <c r="B35" s="3">
        <v>720</v>
      </c>
      <c r="C35" s="3" t="s">
        <v>207</v>
      </c>
      <c r="D35" s="5">
        <v>191844162600</v>
      </c>
      <c r="E35" s="5">
        <v>118999768918.81</v>
      </c>
      <c r="F35" s="7" t="s">
        <v>144</v>
      </c>
    </row>
    <row r="36" ht="12.75" spans="1:6">
      <c r="A36" s="4" t="s">
        <v>208</v>
      </c>
      <c r="B36" s="3">
        <v>720</v>
      </c>
      <c r="C36" s="3" t="s">
        <v>209</v>
      </c>
      <c r="D36" s="5">
        <v>191844162600</v>
      </c>
      <c r="E36" s="5">
        <v>118999768918.81</v>
      </c>
      <c r="F36" s="7" t="s">
        <v>144</v>
      </c>
    </row>
    <row r="37" ht="24" spans="1:6">
      <c r="A37" s="4" t="s">
        <v>210</v>
      </c>
      <c r="B37" s="3">
        <v>720</v>
      </c>
      <c r="C37" s="3" t="s">
        <v>211</v>
      </c>
      <c r="D37" s="5">
        <v>191844162600</v>
      </c>
      <c r="E37" s="5">
        <v>118999768918.81</v>
      </c>
      <c r="F37" s="7" t="s">
        <v>144</v>
      </c>
    </row>
    <row r="38" ht="24" spans="1:6">
      <c r="A38" s="4" t="s">
        <v>212</v>
      </c>
      <c r="B38" s="3">
        <v>720</v>
      </c>
      <c r="C38" s="3" t="s">
        <v>213</v>
      </c>
      <c r="D38" s="5">
        <v>191844162600</v>
      </c>
      <c r="E38" s="5">
        <v>118999768918.81</v>
      </c>
      <c r="F38" s="7" t="s">
        <v>144</v>
      </c>
    </row>
    <row r="39" ht="36" spans="1:6">
      <c r="A39" s="4" t="s">
        <v>214</v>
      </c>
      <c r="B39" s="3">
        <v>720</v>
      </c>
      <c r="C39" s="3" t="s">
        <v>215</v>
      </c>
      <c r="D39" s="5">
        <v>191844162600</v>
      </c>
      <c r="E39" s="5">
        <v>118999768918.81</v>
      </c>
      <c r="F39" s="7" t="s">
        <v>144</v>
      </c>
    </row>
    <row r="40" ht="46.5" customHeight="1"/>
    <row r="41" ht="29.25" customHeight="1" spans="1:6">
      <c r="A41" s="8" t="s">
        <v>216</v>
      </c>
      <c r="B41" s="8"/>
      <c r="C41" s="8"/>
      <c r="D41" s="9"/>
      <c r="E41" s="9"/>
      <c r="F41" s="10" t="s">
        <v>217</v>
      </c>
    </row>
    <row r="42" spans="1:6">
      <c r="A42" s="11"/>
      <c r="B42" s="12"/>
      <c r="C42" s="11"/>
      <c r="D42" s="13" t="s">
        <v>218</v>
      </c>
      <c r="E42" s="13"/>
      <c r="F42" s="14" t="s">
        <v>219</v>
      </c>
    </row>
    <row r="43" ht="48.75" customHeight="1" spans="1:6">
      <c r="A43" s="8" t="s">
        <v>220</v>
      </c>
      <c r="B43" s="8"/>
      <c r="C43" s="8"/>
      <c r="D43" s="15"/>
      <c r="E43" s="15"/>
      <c r="F43" s="10" t="s">
        <v>221</v>
      </c>
    </row>
    <row r="44" spans="1:6">
      <c r="A44" s="12"/>
      <c r="B44" s="12"/>
      <c r="C44" s="11"/>
      <c r="D44" s="13" t="s">
        <v>218</v>
      </c>
      <c r="E44" s="13"/>
      <c r="F44" s="14" t="s">
        <v>219</v>
      </c>
    </row>
    <row r="45" ht="47.25" customHeight="1" spans="1:6">
      <c r="A45" s="8" t="s">
        <v>222</v>
      </c>
      <c r="B45" s="8"/>
      <c r="C45" s="8"/>
      <c r="D45" s="15"/>
      <c r="E45" s="15"/>
      <c r="F45" s="10" t="s">
        <v>223</v>
      </c>
    </row>
    <row r="46" spans="1:6">
      <c r="A46" s="16"/>
      <c r="B46" s="16"/>
      <c r="C46" s="16"/>
      <c r="D46" s="13" t="s">
        <v>218</v>
      </c>
      <c r="E46" s="13"/>
      <c r="F46" s="14" t="s">
        <v>219</v>
      </c>
    </row>
  </sheetData>
  <mergeCells count="7">
    <mergeCell ref="A1:F1"/>
    <mergeCell ref="A41:C41"/>
    <mergeCell ref="D42:E42"/>
    <mergeCell ref="A43:C43"/>
    <mergeCell ref="D44:E44"/>
    <mergeCell ref="A45:C45"/>
    <mergeCell ref="D46:E46"/>
  </mergeCells>
  <pageMargins left="1.18110236220472" right="0.393700787401575" top="0.393700787401575" bottom="0.393700787401575" header="0.196850393700787" footer="0.196850393700787"/>
  <pageSetup paperSize="9" scale="68" orientation="portrait"/>
  <headerFooter alignWithMargins="0">
    <oddFooter>&amp;L&amp;"Arial,Regular"&amp;8 - 3 -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Лист3</vt:lpstr>
      <vt:lpstr>Лист4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Чернышова Наталья Сергеевна</dc:creator>
  <cp:lastModifiedBy>Бюджет7</cp:lastModifiedBy>
  <dcterms:created xsi:type="dcterms:W3CDTF">2022-10-17T11:45:00Z</dcterms:created>
  <cp:lastPrinted>2022-11-07T16:50:00Z</cp:lastPrinted>
  <dcterms:modified xsi:type="dcterms:W3CDTF">2023-04-14T06:08:31Z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C6838BD89C8D4D729D1D79DA3A4F2558</vt:lpwstr>
  </property>
  <property fmtid="{D5CDD505-2E9C-101B-9397-08002B2CF9AE}" pid="3" name="KSOProductBuildVer">
    <vt:lpwstr>1049-11.2.0.11516</vt:lpwstr>
  </property>
</Properties>
</file>